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defaultThemeVersion="124226"/>
  <mc:AlternateContent xmlns:mc="http://schemas.openxmlformats.org/markup-compatibility/2006">
    <mc:Choice Requires="x15">
      <x15ac:absPath xmlns:x15ac="http://schemas.microsoft.com/office/spreadsheetml/2010/11/ac" url="C:\Users\ROCIO\Documents\ESTADOS FINANCIEROS\ESTADOS FINANCIEROS CONTABILIDAD GUBERNAMENTAL\2020\Estados financieros Cuenta publica 2020\Ley General de contabilidad Gubernamental\"/>
    </mc:Choice>
  </mc:AlternateContent>
  <xr:revisionPtr revIDLastSave="0" documentId="13_ncr:1_{6867EF4F-3000-4CB6-9569-A9FC1B18E45B}" xr6:coauthVersionLast="45" xr6:coauthVersionMax="45" xr10:uidLastSave="{00000000-0000-0000-0000-000000000000}"/>
  <bookViews>
    <workbookView xWindow="-108" yWindow="-108" windowWidth="23256" windowHeight="12600" xr2:uid="{00000000-000D-0000-FFFF-FFFF00000000}"/>
  </bookViews>
  <sheets>
    <sheet name="Plantilla Notas" sheetId="1" r:id="rId1"/>
    <sheet name="Formulario Notas" sheetId="2" r:id="rId2"/>
  </sheets>
  <calcPr calcId="18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L549" i="1" l="1"/>
  <c r="L542" i="1"/>
  <c r="J517" i="1"/>
  <c r="J524" i="1"/>
  <c r="J515" i="1"/>
  <c r="J512" i="1"/>
  <c r="J508" i="1"/>
  <c r="J505" i="1"/>
  <c r="H519" i="1"/>
  <c r="J521" i="1" s="1"/>
  <c r="N627" i="1"/>
  <c r="N629" i="1" s="1"/>
  <c r="M255" i="1"/>
  <c r="I78" i="1"/>
  <c r="E70" i="1"/>
  <c r="L551" i="1" l="1"/>
  <c r="J527" i="1"/>
  <c r="L530" i="1" s="1"/>
  <c r="L509" i="1"/>
  <c r="L278" i="1"/>
  <c r="I72" i="1"/>
  <c r="I80" i="1" s="1"/>
  <c r="G68" i="1"/>
  <c r="G67" i="1"/>
  <c r="G66" i="1"/>
  <c r="G65" i="1"/>
  <c r="G64" i="1"/>
  <c r="G63" i="1"/>
  <c r="G62" i="1"/>
  <c r="G61" i="1"/>
  <c r="G60" i="1"/>
  <c r="L531" i="1" l="1"/>
  <c r="J319" i="1"/>
  <c r="I319" i="1"/>
  <c r="K317" i="1"/>
  <c r="K316" i="1"/>
  <c r="K315" i="1"/>
  <c r="K314" i="1"/>
  <c r="K313" i="1"/>
  <c r="K312" i="1"/>
  <c r="K311" i="1"/>
  <c r="K310" i="1"/>
  <c r="K319" i="1" l="1"/>
  <c r="H94" i="1"/>
  <c r="L625" i="1" l="1"/>
  <c r="L627" i="1" s="1"/>
  <c r="L629" i="1" s="1"/>
  <c r="J625" i="1"/>
  <c r="J627" i="1" s="1"/>
  <c r="J629" i="1" s="1"/>
  <c r="K306" i="1"/>
  <c r="K305" i="1"/>
  <c r="L131" i="1"/>
  <c r="I131" i="1"/>
  <c r="K304" i="1" l="1"/>
  <c r="K277" i="1"/>
  <c r="M278" i="1" s="1"/>
  <c r="K303" i="1" l="1"/>
  <c r="K302" i="1"/>
  <c r="K301" i="1"/>
  <c r="K300" i="1" l="1"/>
  <c r="K299" i="1"/>
  <c r="N275" i="1"/>
  <c r="J607" i="1"/>
  <c r="J609" i="1" s="1"/>
  <c r="I394" i="1" l="1"/>
  <c r="I387" i="1"/>
  <c r="I386" i="1"/>
  <c r="J308" i="1"/>
  <c r="J321" i="1" s="1"/>
  <c r="I308" i="1"/>
  <c r="K298" i="1"/>
  <c r="K297" i="1"/>
  <c r="L369" i="1"/>
  <c r="L370" i="1"/>
  <c r="H93" i="1"/>
  <c r="M31" i="1"/>
  <c r="J31" i="1"/>
  <c r="L368" i="1"/>
  <c r="I370" i="1"/>
  <c r="I369" i="1"/>
  <c r="I368" i="1"/>
  <c r="K332" i="1"/>
  <c r="M332" i="1" s="1"/>
  <c r="L348" i="1"/>
  <c r="J350" i="1"/>
  <c r="K335" i="1" s="1"/>
  <c r="K347" i="1"/>
  <c r="L347" i="1" s="1"/>
  <c r="L346" i="1"/>
  <c r="K345" i="1"/>
  <c r="L345" i="1" s="1"/>
  <c r="M241" i="1"/>
  <c r="M170" i="1"/>
  <c r="J170" i="1"/>
  <c r="M167" i="1"/>
  <c r="J167" i="1"/>
  <c r="J142" i="1"/>
  <c r="I120" i="1"/>
  <c r="I127" i="1" s="1"/>
  <c r="J138" i="1" s="1"/>
  <c r="J162" i="1" s="1"/>
  <c r="I184" i="1" s="1"/>
  <c r="M225" i="1" s="1"/>
  <c r="L120" i="1"/>
  <c r="L127" i="1" s="1"/>
  <c r="M138" i="1" s="1"/>
  <c r="M162" i="1" s="1"/>
  <c r="L184" i="1" s="1"/>
  <c r="L367" i="1" s="1"/>
  <c r="L129" i="1"/>
  <c r="L132" i="1" s="1"/>
  <c r="I129" i="1"/>
  <c r="I132" i="1" s="1"/>
  <c r="I321" i="1" l="1"/>
  <c r="I323" i="1" s="1"/>
  <c r="K334" i="1"/>
  <c r="K338" i="1" s="1"/>
  <c r="J171" i="1"/>
  <c r="M171" i="1"/>
  <c r="I388" i="1"/>
  <c r="K308" i="1"/>
  <c r="K321" i="1" s="1"/>
  <c r="I367" i="1"/>
  <c r="L350" i="1"/>
  <c r="N350" i="1" s="1"/>
  <c r="K350" i="1"/>
  <c r="M84" i="1" l="1"/>
  <c r="J84" i="1"/>
  <c r="K42" i="1"/>
  <c r="N42" i="1" s="1"/>
  <c r="M147" i="1" l="1"/>
  <c r="M145" i="1"/>
  <c r="M142" i="1"/>
  <c r="J147" i="1"/>
  <c r="N551" i="1" s="1"/>
  <c r="J145" i="1"/>
  <c r="M148" i="1" l="1"/>
  <c r="J148" i="1"/>
  <c r="L371" i="1"/>
  <c r="N372" i="1" s="1"/>
  <c r="I371" i="1"/>
  <c r="K372" i="1" s="1"/>
  <c r="L269" i="1"/>
  <c r="N276" i="1" s="1"/>
  <c r="M227" i="1"/>
  <c r="M199" i="1"/>
  <c r="P199" i="1" s="1"/>
  <c r="L187" i="1"/>
  <c r="I187" i="1"/>
  <c r="L122" i="1"/>
  <c r="I122" i="1"/>
  <c r="N531" i="1" s="1"/>
  <c r="H95" i="1"/>
  <c r="M87" i="1"/>
  <c r="J87" i="1"/>
  <c r="K51" i="1"/>
  <c r="N51" i="1" s="1"/>
  <c r="K93" i="1" l="1"/>
  <c r="K94" i="1"/>
  <c r="N274" i="1"/>
  <c r="N277" i="1"/>
  <c r="K95" i="1" l="1"/>
</calcChain>
</file>

<file path=xl/sharedStrings.xml><?xml version="1.0" encoding="utf-8"?>
<sst xmlns="http://schemas.openxmlformats.org/spreadsheetml/2006/main" count="694" uniqueCount="563">
  <si>
    <t>Activo</t>
  </si>
  <si>
    <t>a) NOTAS DE DESGLOSE</t>
  </si>
  <si>
    <t>Ingresos de Gestión</t>
  </si>
  <si>
    <t>Las cuentas que aparecen en el cuadro anterior no son exhaustivas y tienen como finalidad ejemplificar el formato que se sugiere para elaborar la nota.</t>
  </si>
  <si>
    <t>Notas de desglose;</t>
  </si>
  <si>
    <t xml:space="preserve">a)   </t>
  </si>
  <si>
    <t xml:space="preserve">b)     </t>
  </si>
  <si>
    <t>Notas de memoria (cuentas de orden), y</t>
  </si>
  <si>
    <t xml:space="preserve">c)     </t>
  </si>
  <si>
    <t>Notas de gestión administrativa.</t>
  </si>
  <si>
    <t>NOTAS AL ESTADO DE SITUACIÓN FINANCIERA</t>
  </si>
  <si>
    <t>Efectivo y Equivalentes</t>
  </si>
  <si>
    <t>Derechos a recibir Efectivo y Equivalentes y Bienes o Servicios a Recibir</t>
  </si>
  <si>
    <t>Bienes Disponibles para su Transformación o Consumo (inventarios)</t>
  </si>
  <si>
    <t>Inversiones Financieras</t>
  </si>
  <si>
    <t>Bienes Muebles, Inmuebles e Intangibles</t>
  </si>
  <si>
    <t>Estimaciones y Deterioros</t>
  </si>
  <si>
    <t>Otros Activos</t>
  </si>
  <si>
    <t>Gastos y Otras Pérdidas:</t>
  </si>
  <si>
    <t>Efectivo y equivalentes</t>
  </si>
  <si>
    <t>b) NOTAS DE MEMORIA (CUENTAS DE ORDEN)</t>
  </si>
  <si>
    <t>Las cuentas que se manejan para efectos de estas Notas son las siguientes:</t>
  </si>
  <si>
    <t>Cuentas de Orden Contables y Presupuestarias:</t>
  </si>
  <si>
    <t>Contables:</t>
  </si>
  <si>
    <r>
      <rPr>
        <i/>
        <sz val="9"/>
        <rFont val="Arial"/>
        <family val="2"/>
      </rPr>
      <t xml:space="preserve">Presupuestarias: </t>
    </r>
    <r>
      <rPr>
        <sz val="9"/>
        <rFont val="Arial"/>
        <family val="2"/>
      </rPr>
      <t/>
    </r>
  </si>
  <si>
    <t>c) NOTAS DE GESTIÓN ADMINISTRATIVA</t>
  </si>
  <si>
    <t>Se informará sobre:</t>
  </si>
  <si>
    <t>Debe mostrar la siguiente información:</t>
  </si>
  <si>
    <r>
      <t xml:space="preserve">I)     </t>
    </r>
    <r>
      <rPr>
        <b/>
        <sz val="7"/>
        <rFont val="Times New Roman"/>
        <family val="1"/>
      </rPr>
      <t/>
    </r>
  </si>
  <si>
    <t xml:space="preserve">III)   </t>
  </si>
  <si>
    <t>NOTAS AL ESTADO DE VARIACIÓN EN LA HACIENDA PÚBLICA</t>
  </si>
  <si>
    <r>
      <t xml:space="preserve">II)    </t>
    </r>
    <r>
      <rPr>
        <b/>
        <sz val="7"/>
        <rFont val="Times New Roman"/>
        <family val="1"/>
      </rPr>
      <t/>
    </r>
  </si>
  <si>
    <t>NOTAS AL ESTADO DE ACTIVIDADES</t>
  </si>
  <si>
    <t xml:space="preserve">IV)   </t>
  </si>
  <si>
    <t>NOTAS AL ESTADO DE FLUJOS DE EFECTIVO</t>
  </si>
  <si>
    <t xml:space="preserve">V) </t>
  </si>
  <si>
    <t>El análisis de los saldos inicial y final que figuran en la última parte del Estado de Flujo de Efectivo en la cuenta de efectivo y equivalentes es como sigue:</t>
  </si>
  <si>
    <t>6.</t>
  </si>
  <si>
    <t>5.</t>
  </si>
  <si>
    <t xml:space="preserve">2.     </t>
  </si>
  <si>
    <t>Panorama Económico y Financiero</t>
  </si>
  <si>
    <t xml:space="preserve">3.     </t>
  </si>
  <si>
    <t>Autorización e Historia</t>
  </si>
  <si>
    <t xml:space="preserve">4.     </t>
  </si>
  <si>
    <t>Organización y Objeto Social</t>
  </si>
  <si>
    <t>Bases de Preparación de los Estados Financieros</t>
  </si>
  <si>
    <t>Políticas de Contabilidad Significativas</t>
  </si>
  <si>
    <t xml:space="preserve">7.     </t>
  </si>
  <si>
    <t>Posición en Moneda Extranjera y Protección por Riesgo Cambiario</t>
  </si>
  <si>
    <t xml:space="preserve">8. </t>
  </si>
  <si>
    <t>Reporte Analítico del Activo</t>
  </si>
  <si>
    <t xml:space="preserve">9.     </t>
  </si>
  <si>
    <t>Fideicomisos, Mandatos y Análogos</t>
  </si>
  <si>
    <t xml:space="preserve">10.   </t>
  </si>
  <si>
    <t>Reporte de la Recaudación</t>
  </si>
  <si>
    <t xml:space="preserve">11.   </t>
  </si>
  <si>
    <t>Información sobre la Deuda y el Reporte Analítico de la Deuda</t>
  </si>
  <si>
    <t xml:space="preserve">12. </t>
  </si>
  <si>
    <t>Calificaciones otorgadas</t>
  </si>
  <si>
    <t xml:space="preserve">13.   </t>
  </si>
  <si>
    <t>Proceso de Mejora</t>
  </si>
  <si>
    <t xml:space="preserve">14.   </t>
  </si>
  <si>
    <t>Información por Segmentos</t>
  </si>
  <si>
    <t xml:space="preserve">15.   </t>
  </si>
  <si>
    <t>Eventos Posteriores al Cierre</t>
  </si>
  <si>
    <t xml:space="preserve">16.   </t>
  </si>
  <si>
    <t>Partes Relacionadas</t>
  </si>
  <si>
    <t xml:space="preserve">17.   </t>
  </si>
  <si>
    <t>Responsabilidad Sobre la Presentación Razonable de la Información Contable</t>
  </si>
  <si>
    <t>·</t>
  </si>
  <si>
    <t>A continuación se relacionan las cuentas que integran el rubro de efectivo y equivalentes:</t>
  </si>
  <si>
    <t>Concepto</t>
  </si>
  <si>
    <t>#NOMBRE(1112)</t>
  </si>
  <si>
    <t>Suma</t>
  </si>
  <si>
    <t>Banco</t>
  </si>
  <si>
    <t>Importe</t>
  </si>
  <si>
    <t>Inversiones Temporales</t>
  </si>
  <si>
    <t>Fondos con Afectación Específica</t>
  </si>
  <si>
    <t>Las Cuentas por Cobrar a Corto Plazo se integran por:</t>
  </si>
  <si>
    <t>%</t>
  </si>
  <si>
    <t>Deudores Diversos por Cobrar a Corto Plazo</t>
  </si>
  <si>
    <t>Otros Derechos a recibir Efectivo y Equivalentes a Corto Plazo</t>
  </si>
  <si>
    <t>Bienes Inmuebles, Infraestructura y Construcciones en Proceso</t>
  </si>
  <si>
    <t>Se integra de la siguiente manera:</t>
  </si>
  <si>
    <t>Bienes Muebles, Intangibles y Depreciaciones</t>
  </si>
  <si>
    <t>Se integras de la siguiente manera:</t>
  </si>
  <si>
    <t>Activo Diferido</t>
  </si>
  <si>
    <t>Pasivo</t>
  </si>
  <si>
    <t>Suma de Pasivo</t>
  </si>
  <si>
    <t>Pasivo Circulante</t>
  </si>
  <si>
    <t>Destacan entre las principales partidas del Pasivo Circulante las siguientes:</t>
  </si>
  <si>
    <t>Servicios Personales por Pagar a Corto Plazo</t>
  </si>
  <si>
    <t>Retenciones por Pagar a Corto Plazo</t>
  </si>
  <si>
    <t>Ingresos por Clasificar a Corto Plazo</t>
  </si>
  <si>
    <t>Proveedores por Pagar a Corto Plazo</t>
  </si>
  <si>
    <t>Pasivo No Circulante</t>
  </si>
  <si>
    <t>Destacan entre las principales partidas del Pasivo No Circulante las siguientes:</t>
  </si>
  <si>
    <t>Suma de Pasivos a Largo Plazo</t>
  </si>
  <si>
    <t>A su vez se presentan aquellos rubros que en forma individual representan el 8.0% o más del total de los gastos:</t>
  </si>
  <si>
    <t>Funciones de Catálogo</t>
  </si>
  <si>
    <t>Función</t>
  </si>
  <si>
    <t>Nombre</t>
  </si>
  <si>
    <t>Descripción</t>
  </si>
  <si>
    <t>Nomenclatura</t>
  </si>
  <si>
    <t>Ejemplo</t>
  </si>
  <si>
    <t>NOMBRE</t>
  </si>
  <si>
    <t>Nombre de la cuenta contable</t>
  </si>
  <si>
    <t xml:space="preserve">Obtiene el nombre  de la cuenta específicada. </t>
  </si>
  <si>
    <t>#NOMBRE(Cuenta)</t>
  </si>
  <si>
    <t>FECHA</t>
  </si>
  <si>
    <t>Fecha de corte</t>
  </si>
  <si>
    <t>Muestra en formato de título la fecha de corte indicada</t>
  </si>
  <si>
    <t>#FECHA()</t>
  </si>
  <si>
    <t>BANCO</t>
  </si>
  <si>
    <t>Nombre del banco</t>
  </si>
  <si>
    <t>Obtiene el banco al que pertence la cuenta especificada.</t>
  </si>
  <si>
    <t>#BANCO(Cuenta)</t>
  </si>
  <si>
    <t>#BANCO(1112-01-01)</t>
  </si>
  <si>
    <t>CUENTA</t>
  </si>
  <si>
    <t>Número de cuenta bancaria</t>
  </si>
  <si>
    <t>Obtiene el número de cuenta bancaria asociado a la cuenta contable.</t>
  </si>
  <si>
    <t>#CUENTA(Cuenta)</t>
  </si>
  <si>
    <t>#CUENTA(1112-01-01)</t>
  </si>
  <si>
    <t>TIPO</t>
  </si>
  <si>
    <t>Nombre de la cuenta bancaria</t>
  </si>
  <si>
    <t>Obtiene nombre y tipo de la cuenta bancaria especificada.</t>
  </si>
  <si>
    <t>#TIPO(Cuenta)</t>
  </si>
  <si>
    <t>#TIPO(1112-01-01)</t>
  </si>
  <si>
    <t xml:space="preserve">Funciones de Saldos </t>
  </si>
  <si>
    <t>SIE</t>
  </si>
  <si>
    <t xml:space="preserve">Saldo inicial del ejercicio </t>
  </si>
  <si>
    <t>Obtiene el saldo inicial del ejercicio de una cuenta determinada. (Parametros externos: Fecha Final)</t>
  </si>
  <si>
    <t>SIP</t>
  </si>
  <si>
    <t xml:space="preserve">Saldo inicial del periodo </t>
  </si>
  <si>
    <t>Obtiene el saldo inicial del periodo de una cuenta determinada. (Parametros externos: Fecha Final)</t>
  </si>
  <si>
    <t>SFP</t>
  </si>
  <si>
    <t xml:space="preserve">Saldo final del periodo </t>
  </si>
  <si>
    <t>Obtiene el saldo final del periodo de una cuenta determinada. (Parametros externos: Fecha Final)</t>
  </si>
  <si>
    <t>Funciones de Movimientos</t>
  </si>
  <si>
    <t>MC</t>
  </si>
  <si>
    <t>Movimientos de cargo</t>
  </si>
  <si>
    <t>Obtiene el importe total de movimientos de cargo de una cuenta, en un rango de fechas determinado. (Parametros externos: Fecha de Inicio, Fecha Final)</t>
  </si>
  <si>
    <t>MA</t>
  </si>
  <si>
    <t>Movimientos de abono</t>
  </si>
  <si>
    <t>Obtiene el importe total de movimientos de abono de una cuenta, en un rango de fechas determinado. (Parametros externos: Fecha de Inicio, Fecha Final)</t>
  </si>
  <si>
    <t>MN</t>
  </si>
  <si>
    <t>Movimiento neto</t>
  </si>
  <si>
    <t>Obtiene el movimiento neto de una cuenta en un rango de fechas determinado. En caso de cuentas deudoras se suman los cargos y se restan los abonos, en caso de cuentas acreedoras  la operación es inversa. (Parametros externos: Fecha de Inicio, Fecha Final)</t>
  </si>
  <si>
    <t>#MC(Cuenta, FechaInicio, FechaFin)</t>
  </si>
  <si>
    <t>#MA(Cuenta, FechaInicio, FechaFin)</t>
  </si>
  <si>
    <t>#MN(Cuenta, FechaInicio, FechaFin)</t>
  </si>
  <si>
    <t>#MC(1112-001,01-01-2017,31-01-2017)</t>
  </si>
  <si>
    <t>#MA(1112-001,01-01-2017,31-01-2017)</t>
  </si>
  <si>
    <t>#MN(1112-001,01-01-2017,27-01-2017)</t>
  </si>
  <si>
    <t>La conciliación se presentará atendiendo a lo dispuesto por el Acuerdo por el que se emite el formato de conciliación entre los ingresos presupuestarios y contables, así como entre los egresos presupuestarios y los gastos contables.</t>
  </si>
  <si>
    <t>Las cuentas de orden se utilizan para registrar movimientos de valores que no afecten o modifiquen el balance del ente contable, sin embargo, su incorporación en libros es necesaria con fines de recordatorio contable, de control y en general sobre los aspectos administrativos, o bien, para consignar sus derechos o responsabilidades contingentes que puedan, o no, presentarse en el futuro.</t>
  </si>
  <si>
    <t>FORMULARIO</t>
  </si>
  <si>
    <t>NOTAS A LOS ESTADOS FINANCIEROS SAACG.NET</t>
  </si>
  <si>
    <t>Descripción:</t>
  </si>
  <si>
    <t>El presente formulario proporciona a los usuarios del SAACG.Net las funciones necesarias para la Emisión de las Notas a los Estados Financieros, de manera que se establezca un vínculo entre un libro de Excel y el Sistema facilitando la construcción de la información para el contenido de dichas Notas.</t>
  </si>
  <si>
    <t>INDETEC 2018</t>
  </si>
  <si>
    <t>EJERCICIO</t>
  </si>
  <si>
    <t>Ejercicio contable</t>
  </si>
  <si>
    <t>Obtiene el ejercicio contable.</t>
  </si>
  <si>
    <t>Obtiene el ejercicio anterior (-1)</t>
  </si>
  <si>
    <t>#EJERCICIO()</t>
  </si>
  <si>
    <t>#EJERCICIO(-1)</t>
  </si>
  <si>
    <t>#FECHA() -&gt; 1 de Enero del 2000</t>
  </si>
  <si>
    <t>Muestra el año de la fecha de corte indicada</t>
  </si>
  <si>
    <t>#FECHA(A)</t>
  </si>
  <si>
    <t>#FECHA(A) -&gt; 2000</t>
  </si>
  <si>
    <t>Muestra el mes y el año de la fecha de corte indicada</t>
  </si>
  <si>
    <t>#FECHA(M)</t>
  </si>
  <si>
    <t>#FECHA(M) -&gt; enero 2000</t>
  </si>
  <si>
    <t>Muestra la fecha completa de corte indicada. (01/enero/2017)</t>
  </si>
  <si>
    <t>#FECHA(D)</t>
  </si>
  <si>
    <t>#FECHA(D) -&gt; 01 / enero / 2000</t>
  </si>
  <si>
    <t xml:space="preserve">#SIE(Cuenta, 1)    </t>
  </si>
  <si>
    <t xml:space="preserve">#SIE(1114-01-02, 1)  * Ejercicio actual </t>
  </si>
  <si>
    <t xml:space="preserve">#SIE(Cuenta, 0) </t>
  </si>
  <si>
    <t>#SIE(1114-01-02, 0)  * Póliza de Saldos Iniciales</t>
  </si>
  <si>
    <t xml:space="preserve">#SIE(Cuenta, -1) </t>
  </si>
  <si>
    <t>#SIE(1114-01-02, -1) * Ejercicio anterior</t>
  </si>
  <si>
    <t>#SIP(Cuenta, 1)</t>
  </si>
  <si>
    <t>#SIP(1112-01-01, 1) * Ejercicio actual</t>
  </si>
  <si>
    <t>#SIP(Cuenta, 0)</t>
  </si>
  <si>
    <t>#SIP(1112-01-01, 0) * Póliza de Saldos Iniciales</t>
  </si>
  <si>
    <t>#SIP(Cuenta, -1)</t>
  </si>
  <si>
    <t>#SIP(1112-01-01, -1) * Ejercicio anterior</t>
  </si>
  <si>
    <t>#SFP(Cuenta, 1)</t>
  </si>
  <si>
    <t>#SFP(1123-01-10, 1)  * Ejercicio actual</t>
  </si>
  <si>
    <t>#SFP(Cuenta, 0)</t>
  </si>
  <si>
    <t>#SFP(1123-01-10, 0)  * Póliza de Saldos Iniciales</t>
  </si>
  <si>
    <t>#SFP(Cuenta, -1)</t>
  </si>
  <si>
    <t>#SFP(1123-01-10, -1) * Ejercicio anterior</t>
  </si>
  <si>
    <t>“Bajo protesta de decir verdad declaramos que los Estados Financieros y sus notas, son razonablemente correctos y son responsabilidad del emisor”.</t>
  </si>
  <si>
    <t>Suma de GASTOS Y OTRAS PÉRDIDAS</t>
  </si>
  <si>
    <t>Total de EFECTIVO Y EQUIVALENTES</t>
  </si>
  <si>
    <t>Otros Ingresos y Beneficios</t>
  </si>
  <si>
    <t>CUENTAS POR COBRAR A CORTO PLAZO</t>
  </si>
  <si>
    <t>INVERSIONES TEMPORALES (HASTA 3 MESES)</t>
  </si>
  <si>
    <t>OTROS DERECHOS A RECIBIR EFECTIVO O EQUIVALENTES A CORTO PLAZO</t>
  </si>
  <si>
    <t>TERRENOS</t>
  </si>
  <si>
    <t>Subtotal BIENES MUEBLES</t>
  </si>
  <si>
    <t>MOBILIARIO Y EQUIPO DE ADMINISTRACIÓN</t>
  </si>
  <si>
    <t>VEHÍCULOS Y EQUIPO DE TRANSPORTE</t>
  </si>
  <si>
    <t>MAQUINARIA, OTROS EQUIPOS Y HERRAMIENTAS</t>
  </si>
  <si>
    <t>SOFTWARE</t>
  </si>
  <si>
    <t>LICENCIAS</t>
  </si>
  <si>
    <t>Subtotal ACTIVOS INTANGIBLES</t>
  </si>
  <si>
    <t>DEPRECIACIÓN ACUMULADA DE BIENES MUEBLES</t>
  </si>
  <si>
    <t>Subtotal DEPRECIACIÓN, DETERIORO Y AMORTIZACIÓN ACUMULADA DE BIENES</t>
  </si>
  <si>
    <t>PASIVO CIRCULANTE</t>
  </si>
  <si>
    <t>Suma PASIVO CIRCULANTE</t>
  </si>
  <si>
    <t>PASIVO NO CIRCULANTE</t>
  </si>
  <si>
    <t>SERVICIOS PERSONALES POR PAGAR A CORTO PLAZO</t>
  </si>
  <si>
    <t>RETENCIONES Y CONTRIBUCIONES POR PAGAR A CORTO PLAZO</t>
  </si>
  <si>
    <t>INGRESOS POR CLASIFICAR</t>
  </si>
  <si>
    <t>PROVEEDORES POR PAGAR A CORTO PLAZO</t>
  </si>
  <si>
    <t>OTRAS CUENTAS POR PAGAR A CORTO PLAZO</t>
  </si>
  <si>
    <t>GASTOS DE FUNCIONAMIENTO</t>
  </si>
  <si>
    <t>TRANSFERENCIAS, ASIGNACIONES, SUBSIDIOS Y OTRAS AYUDAS</t>
  </si>
  <si>
    <t>PARTICIPACIONES Y APORTACIONES</t>
  </si>
  <si>
    <t>INTERESES, COMISIONES Y OTROS GASTOS DE LA DEUDA PÚBLICA</t>
  </si>
  <si>
    <t>OTROS GASTOS Y PÉRDIDAS EXTRAORDINARIAS</t>
  </si>
  <si>
    <t>BANCOS/DEPENDENCIAS Y OTROS</t>
  </si>
  <si>
    <t>FONDO DE CINFOTUR</t>
  </si>
  <si>
    <t>Bancos/Dependencias y Otros</t>
  </si>
  <si>
    <t>Representa el monto de efectivo disponible propiedad de Compañía Inmobiliaria Fomento Turístico de Michoacán, S.A. de C.V., depositado en el Banco Santander (México) SA, su importe se integra por:</t>
  </si>
  <si>
    <t>Cuenta Eje General (Cheques)</t>
  </si>
  <si>
    <t>Cuenta Eje Inversión de Gastos y Promoción</t>
  </si>
  <si>
    <t>Cuenta Eje Inversión del Fondo Contingencia</t>
  </si>
  <si>
    <t>Banco Santander</t>
  </si>
  <si>
    <t>Inversión para Gastos y Promoción</t>
  </si>
  <si>
    <t>Inversión para Fondo Contingencia</t>
  </si>
  <si>
    <t>Inversión para Reserva Legal</t>
  </si>
  <si>
    <t>Representa el monto de efectivo invertido por Compañía Inmobiliaria Fomento Turístico de Michoacán, S.A. de C.V., el cual se efectúa a plazos que van de inversión a la vista hasta 90 días, siendo en nuestro caso inversiones a la vista, su importe se integra por:</t>
  </si>
  <si>
    <t>Tarjeta Bancaria</t>
  </si>
  <si>
    <t>Compañía Inmobiliaria Fomento Turístico de Michoacán, S.A. de C.V., no cuenta con manejo de Almacén, por lo cual no tiene un sistema de costeo y de evaluación de inventarios.</t>
  </si>
  <si>
    <t>Compañía Inmobiliaria Fomento Turístico de Michoacán, S.A. de C.V., en este periodo no realizó actividades a través de fideicomisos.</t>
  </si>
  <si>
    <t>Derechos a recibir Efectivo y Equivalentes y Bienes o Servicios a Recibir a Largo Plazo</t>
  </si>
  <si>
    <t>Deudores Diversos por Cobrar a Largo Plazo</t>
  </si>
  <si>
    <t xml:space="preserve">La cuenta de Deudores Diversos está integrada por el inventario de alimentos, bebidas y enseres del taller de mantenimiento que la Compañía Inmobiliaria entregó a Grupo Hotelero H de A, S.A. de C.V., en el momento de dar inicio el arrendamiento, para la operación de servicios del Hotel, el cual será devuelto en especie a la entrega del inmueble hotelero. </t>
  </si>
  <si>
    <t>Subtotal BIENES INMUEBLES</t>
  </si>
  <si>
    <t>Edificios No Habitacionales</t>
  </si>
  <si>
    <t>EDIFICIOS</t>
  </si>
  <si>
    <t>Subtotal EDIFICIOS NO HABITACIONALES</t>
  </si>
  <si>
    <t>Compañía Inmobiliaria Fomento Turístico de Michoacán, S.A. de C.V., en este periodo no maneja cuentas incobrables, ni estimaciones de inventarios.</t>
  </si>
  <si>
    <t>El Activo fijo se deprecia conforme a los porcentajes (%) señalados en el Impuesto Sobre la Renta, en forma mensual.</t>
  </si>
  <si>
    <t xml:space="preserve">ANTICIPOS A LARGO PLAZO </t>
  </si>
  <si>
    <t>Anticipos de ISR Bancarios</t>
  </si>
  <si>
    <t>Anticipos de ISR (Pagos Provisionales)</t>
  </si>
  <si>
    <t>DEPÓSITOS EN GARANTÍA</t>
  </si>
  <si>
    <t>Renta de Oficina</t>
  </si>
  <si>
    <t>Compañía Inmobiliaria Fomento Turístico de Michoacán, S.A. de C.V., en este periodo no cuenta con Otros Activos.</t>
  </si>
  <si>
    <t>Compañía Inmobiliaria Fomento Turístico de Michoacán, S.A. de C.V., en este mes no obtuvo Ingresos por clasificar a corto plazo.</t>
  </si>
  <si>
    <t>En este mismo apartado se encuentra el IVA Causado pendiente de cobrar al arrendatario por concepto de Arrendamiento del Inmueble Hotelero.</t>
  </si>
  <si>
    <t xml:space="preserve">FECHA </t>
  </si>
  <si>
    <t>FOLIO</t>
  </si>
  <si>
    <t>PROVEEDOR</t>
  </si>
  <si>
    <t>CONCEPTO DE LA FACTURA</t>
  </si>
  <si>
    <t xml:space="preserve">MONTO </t>
  </si>
  <si>
    <t>IVA</t>
  </si>
  <si>
    <t>TOTAL PAGADO</t>
  </si>
  <si>
    <t>STATUS</t>
  </si>
  <si>
    <t>FECHA DE PAGO</t>
  </si>
  <si>
    <t>FORMA DE PAGO</t>
  </si>
  <si>
    <t>FOLIO DE PAGO</t>
  </si>
  <si>
    <t>SECRETARÌA DE TURISMO</t>
  </si>
  <si>
    <t>Transferencia Bancaria</t>
  </si>
  <si>
    <t>S  U  M  A   DE   SECTUR</t>
  </si>
  <si>
    <t>Pagado</t>
  </si>
  <si>
    <t>4279848</t>
  </si>
  <si>
    <t>Participaciones y Aportaciones por Pagar a Corto Plazo</t>
  </si>
  <si>
    <t>En esta cuenta se consideran pagos y adeudos con proveedores derivados de los gastos operativos de la Compañía Inmobiliaria, durante el mes de referencia se efectuaron pagos de servicio telefónico, gasolina y comisiones por despensa.</t>
  </si>
  <si>
    <t>FONDOS EN GARANTÍA A LARGO PLAZO</t>
  </si>
  <si>
    <t>Ingresos por Arrendamiento</t>
  </si>
  <si>
    <t>Compañía Inmobiliaria cuenta con intereses bancarios, por el rendimiento de las 3 Inversiones contratadas.</t>
  </si>
  <si>
    <t>Los Ingresos Preponderantes (Propios) que tiene la Compañía Inmobiliaria es a través del Arrendamiento del Inmueble Hotelero de su propiedad, la renta es facturada cada mes, así como los ingresos obtenidos por la renta de la Villa Michoacana, los cuales son considerados dentro del apartado de Ingresos por venta de bienes y prestaciones de Servicios.</t>
  </si>
  <si>
    <t>SERVICIOS PERSONALES</t>
  </si>
  <si>
    <t>SERVICIOS GENERALES</t>
  </si>
  <si>
    <t>Servicios Personales</t>
  </si>
  <si>
    <t>Compañía Inmobiliaria se encuentra al corriente en el pago de las nóminas correspondientes a este periodo, así mismo se llevo a cabo las retenciones tanto del ISPT como de las cuotas Obreras del IMSS.</t>
  </si>
  <si>
    <t>Servicios Generales</t>
  </si>
  <si>
    <t>Participaciones y Aportaciones</t>
  </si>
  <si>
    <t>Compañía Inmobiliaria otorga al Gobierno del Estado, a través de la Secretaría de Turismo, recursos para la promoción turística, los cuales se incluyen dentro del presupuesto del flujo de efectivo de la empresa y han sido previamente autorizados por parte de los miembros del H. Consejo de Administración y Asamblea General de Accionistas, da cumplimiento a una de las actividades de su Objeto Social, por parte de esta empresa.</t>
  </si>
  <si>
    <t>No.  de</t>
  </si>
  <si>
    <t>Valor</t>
  </si>
  <si>
    <t xml:space="preserve">                ACCIONISTAS</t>
  </si>
  <si>
    <t>Acciones</t>
  </si>
  <si>
    <t>Original</t>
  </si>
  <si>
    <t xml:space="preserve"> -Gobierno del Estado de Michoacán</t>
  </si>
  <si>
    <t xml:space="preserve"> -Centro de Convenciones de Morelia</t>
  </si>
  <si>
    <t xml:space="preserve"> -Parque Zoológico "Benito Juárez"</t>
  </si>
  <si>
    <t xml:space="preserve"> -Fomento Turístico de Michoacán</t>
  </si>
  <si>
    <t xml:space="preserve">               T O T A L E S </t>
  </si>
  <si>
    <t>Hacienda Pública/Patrimonio Contribuido</t>
  </si>
  <si>
    <t>El Capital Contable  es de:</t>
  </si>
  <si>
    <t>( / ) Número de acciones</t>
  </si>
  <si>
    <t xml:space="preserve">         C   U   E   N   T   A   S</t>
  </si>
  <si>
    <t>Reserva Legal</t>
  </si>
  <si>
    <t>Resultados de Ejercicios Anteriores</t>
  </si>
  <si>
    <t>Resultados del Ejercicio</t>
  </si>
  <si>
    <t>T  O  T  A  L  E  S</t>
  </si>
  <si>
    <t>Aportaciones</t>
  </si>
  <si>
    <t>Revalúo de Bienes Inmuebles</t>
  </si>
  <si>
    <t xml:space="preserve">Valor por el Método de Participación de cada acción en </t>
  </si>
  <si>
    <t xml:space="preserve">       relación al capital contable----------------------------------&gt;&gt;</t>
  </si>
  <si>
    <t>La Reserva Legal está depositada en una cuenta de Inversión Bancaria y cada mes se obtienen intereses, los cuales se conocen hasta después del corte de mes, por lo cual, siempre existirá una diferencia entre esta cuenta y su registro contable.</t>
  </si>
  <si>
    <t>Hacienda Pública/Patrimonio Generado</t>
  </si>
  <si>
    <t>La cuenta de Resultados de Ejercicios Anteriores se encuentra integrada por el Acumulado Histórico tanto de las Utilidades de Ejercicios Anteriores, como de las Pérdidas de Ejercicios Anteriores.</t>
  </si>
  <si>
    <t>RD9</t>
  </si>
  <si>
    <t>Intrades Consulting &amp; Services</t>
  </si>
  <si>
    <t>TOTAL DE INGRESOS CONTABLES</t>
  </si>
  <si>
    <t>TOTAL DE INGRESOS PRESUPUESTARIOS</t>
  </si>
  <si>
    <t>TOTAL DE EGRESOS PRESUPUESTARIOS</t>
  </si>
  <si>
    <t>( - ) Egresos Presupuestarios no Contables</t>
  </si>
  <si>
    <t>( + ) Ingresos Contables no Presupuestarios</t>
  </si>
  <si>
    <t>( - ) Ingresos Presupuestarios no Contables</t>
  </si>
  <si>
    <t xml:space="preserve">( + ) Gastos Contables no Presupuestarios </t>
  </si>
  <si>
    <t>Compañía Inmobiliaria no tiene Cuentas de Orden Presupuestarias.</t>
  </si>
  <si>
    <t>Compañía Inmobiliaria no tiene Cuentas de Orden Contables.</t>
  </si>
  <si>
    <r>
      <t>En el año de 1984 el Titular de Poder Ejecutivo Ing. Cuauhtémoc Cárdenas Solórzano, asistido por el Secretario de Gobierno Lic. Cristóbal Arias Solís y los Organismos Públicos Descentralizados que fungen como Accionistas de la Compañía: “Fomento Turístico de Michoacán”, “Centro de Convenciones”, “Fondo Mixto para el Fomento Industrial de Michoacán” y “El Parque Zoológico Benito Juárez”, con fecha del 4 de octubre, formalizaron un Contrato de Sociedad Mercantil de una empresa a la que denominaron Compañía Inmobiliaria Fomento Turístico de Michoacán S.A. de C.V., constituida mediante la Escritura Pública Nº 2542, pasada ante la fe del Lic. Octavio Peña Torres, Notario Público Nº 52, con ejercicio en la ciudad de Morelia Michoacán, siendo su objeto social actual “</t>
    </r>
    <r>
      <rPr>
        <b/>
        <sz val="9"/>
        <rFont val="Arial"/>
        <family val="2"/>
      </rPr>
      <t xml:space="preserve">la construcción, administración, arrendamiento de hoteles, servicios, compra-venta de terrenos turísticos y demás servicios conexos que contribuyan al desarrollo turístico de Michoacán” </t>
    </r>
    <r>
      <rPr>
        <sz val="9"/>
        <rFont val="Arial"/>
        <family val="2"/>
      </rPr>
      <t>con una capital social suscrito y totalmente pagado de $200,000,000.00 (DOSCIENTOS MILLONES DE PESOS 00/100 M. N.) de moneda de cuño corriente a la fecha de sus constitución (viejos pesos), el cual ha sufrido diversos aumentos a la fecha.</t>
    </r>
  </si>
  <si>
    <r>
      <t xml:space="preserve">El inicio de sus actividades fue la construcción de un edificio dedicado a la hotelería, ubicado en terrenos contiguos al Centro de Convenciones de Morelia, el cual se  operó de manera directa por la Empresa hasta febrero del año 1998; A partir del 1º de marzo de 1998 se celebró contrato de arrendamiento del inmueble hotelero, propiedad de la Inmobiliaria con Grupo Posadas, a fin de seguir cumpliendo con el objeto social, a través de este Corporativo que contaba con capital suficiente para garantizar la inversión requerida en el reacondicionamiento y funcionamiento de la unidad hotelera, con el propósito de convertirlo en el más importante polo de atracción turística de Morelia, operando con el nombre de </t>
    </r>
    <r>
      <rPr>
        <b/>
        <sz val="9"/>
        <rFont val="Arial"/>
        <family val="2"/>
      </rPr>
      <t xml:space="preserve">“Hotel Fiesta Inn”; </t>
    </r>
    <r>
      <rPr>
        <sz val="9"/>
        <rFont val="Arial"/>
        <family val="2"/>
      </rPr>
      <t>una vez finalizado ese contrato se formalizó uno nuevo con la cadena de hoteles ”</t>
    </r>
    <r>
      <rPr>
        <b/>
        <sz val="9"/>
        <rFont val="Arial"/>
        <family val="2"/>
      </rPr>
      <t>Best Western”</t>
    </r>
    <r>
      <rPr>
        <sz val="9"/>
        <rFont val="Arial"/>
        <family val="2"/>
      </rPr>
      <t>, por un período de 10 años 7 meses.</t>
    </r>
  </si>
  <si>
    <t>Objeto: Construcción, Administración, Arrendamiento de hoteles, Compra-Venta de terrenos turísticos y otros inmuebles, Promoción Turística y demás servicios conexos que contribuyan al desarrollo turístico de Michoacán.</t>
  </si>
  <si>
    <t>Visión: Contribuir en el desarrollo turístico de Michoacán, fortaleciendo su infraestructura y modernización, para seguir siendo un polo importante para la atracción turística del Estado.</t>
  </si>
  <si>
    <t>Valores: - Desarrollo Turístico, - Arrendamiento del Inmueble Hotelero, - Atracción y Promoción Turística.</t>
  </si>
  <si>
    <t>Actividad Preponderante: La Compañía Inmobiliaria Fomento Turístico de Michoacán, S.A. de C.V., tiene en la actualidad como actividad preponderante utilizar los Ingresos que se perciben por el arrendamiento del inmueble, previo el cumplimiento de sus obligaciones fiscales, en cooperar y contribuir con el Sector Turístico del Estado y en los términos de su objeto social, a la promoción turística del Estado, principalmente al Turismo Social y a las  determinaciones que sobre este particular, los órganos de Gobierno de la Empresa instruyan a la Dirección General.</t>
  </si>
  <si>
    <t>Ejercicio Fiscal: 2020.</t>
  </si>
  <si>
    <t>Consideraciones fiscales: Compañía Inmobiliaria Fomento Turística de Michoacán, S.A. de C.V., tiene las siguientes obligaciones fiscales y laborales:</t>
  </si>
  <si>
    <t>a) SAT.- Pago Provisional Referenciados ISR, IVA, ISPT, Retenciones de ISR sobre Honorarios y Arrendamiento y Retenciones de IVA sobre Honorarios y Arrendamiento.</t>
  </si>
  <si>
    <t>b) IMSS e INFONAVIT.- Cuotas IMSS, Cesantía y Vejez, Fondo de Retiro e Infonavit.</t>
  </si>
  <si>
    <t>c) SECRETARÍA DE FINANZAS Y ADMINISTRACIÓN DEL ESTADO.- Impuesto del 3% sobre Erogaciones al trabajo subordinado (nómina)</t>
  </si>
  <si>
    <t>Se ha observado la normatividad emitida por el CONAC y las disposiciones legales aplicables, así mismo al inicio de este mes se efectuó la actualización de las cuentas de Contabilidad Gubernamental, para cumplir con el su Plan de Cuentas.</t>
  </si>
  <si>
    <t>La Compañía Inmobiliaria efectuó consulta ante la Secretaría de Finanzas y Administración de Gobierno del Estado de Michoacán de Ocampo, respecto a  la obligación de llevar Contabilidad Gubernamental; recibiendo por parte de esta Secretaría, con fecha 20 de marzo del presente año, oficio No. DC-00580/2015, en el cual nos informan que, en base al artículo 26º de la Ley de Entidades Paraestatales del Estado de Michoacán de Ocampo, que a la letra dice: "Las empresas en que participe de manera mayoritaria el Gobierno del Estado o una o más entidades paraestatales, deberán tener por objeto lo dispuesto en el artículo 11 de este ordenamiento".</t>
  </si>
  <si>
    <t>Compañía Inmobiliaria Fomento Turístico de Michoacán, S.A. de C.V., realizó el registro de la Contabilidad Gubernamental en el sistema contable de Aspel - COI, ya que el paquete sugerido para los organismos de Gobierno del Estado, no cumple en forma total con los requerimientos de esta empresa, en relación al pago de impuesto y presentaciones de declaraciones informativas ante el SAT.</t>
  </si>
  <si>
    <t xml:space="preserve">A partir del mes de enero de 2020 se realizó el registro contable a través del sistema SAACG.net, para armonizar totalmente la Contabilidad Gubernamental y así cumplir con la normatividad aplicable para ello. </t>
  </si>
  <si>
    <t>Los presentes Estados Financieros fueron elaborados en base a lo dispuesto en la Ley General de Contabilidad Gubernamental, a las Normas y Metodología para la emisión de la información financiera y estructura de los mismos, observado la normatividad emitida por el CONAC y las disposiciones legales aplicables.</t>
  </si>
  <si>
    <t>Se considera la normatividad aplicada para el reconocimiento, valuación y revelación de los diferentes rubros de la información financiera, así como las bases de medición utilizadas para la elaboración de los estados financieros; por ejemplo: costo histórico, valor de realización, valor razonable, valor de recuperación o cualquier otro método empleado y los criterios de aplicación de los mismos, así como los Postulados básicos.</t>
  </si>
  <si>
    <t>La Compañía Inmobiliaria cuenta con una Inversión para el Fondo de Contingencia, creada para cubrir las liquidaciones tanto del personal que labora en la misma empresa, así como en caso de requerirse a los empleados que laboran en el Inmueble Hotelero arrendado a la empresa denominada Grupo Hotelero H de A, S.A. de C.V.</t>
  </si>
  <si>
    <t>Compañía Inmobiliaria Fomento Turístico de Michoacán, S.A. de C.V., en este mes no cuenta con la posición en moneda extranjera y protección por riesgo cambiario.</t>
  </si>
  <si>
    <t>ACTIVO FIJO</t>
  </si>
  <si>
    <t>TERRENOS (Inmueble Hotelero)</t>
  </si>
  <si>
    <t>EDIFICIOS (Inmueble Hotelero)</t>
  </si>
  <si>
    <t>EDIFICIOS (Acondicionamiento)</t>
  </si>
  <si>
    <t>MAQUINARIA</t>
  </si>
  <si>
    <t>-Dado en Arrendamiento</t>
  </si>
  <si>
    <t>MOB.Y EQ.</t>
  </si>
  <si>
    <t>-Cinfotur</t>
  </si>
  <si>
    <t>TRANSPORTE</t>
  </si>
  <si>
    <t>-Cinfotur Deducible</t>
  </si>
  <si>
    <t>-Cinfotur No Deducible SAT</t>
  </si>
  <si>
    <t>COMPUTO</t>
  </si>
  <si>
    <t>OFICINA</t>
  </si>
  <si>
    <t>TOTALES</t>
  </si>
  <si>
    <t>DEPRECIÓN ACUMULADA DEL ACTIVO FIJO</t>
  </si>
  <si>
    <t>DEP. EDIFICIOS</t>
  </si>
  <si>
    <t>5% y 10%</t>
  </si>
  <si>
    <t>DEP. MAQUINARIA</t>
  </si>
  <si>
    <t>DEP. MOB.Y EQ.</t>
  </si>
  <si>
    <t>DEP. TRANSPORTE</t>
  </si>
  <si>
    <t>DEP. COMPUTO</t>
  </si>
  <si>
    <t>DEP. OFICINA</t>
  </si>
  <si>
    <t>Compañía Inmobiliaria Fomento Turístico de Michoacán, S.A. de C.V., utiliza los porcentajes ( % ) que establece el SAT en la Ley del ISR.</t>
  </si>
  <si>
    <t>Compañía Inmobiliaria Fomento Turístico de Michoacán, S.A. de C.V., en el actual mes no se presenta información por segmentos.</t>
  </si>
  <si>
    <t>Compañía Inmobiliaria Fomento Turístico de Michoacán, S.A. de C.V., en el actual mes no cuenta con partes relacionadas.</t>
  </si>
  <si>
    <t xml:space="preserve">La Información Contable de Compañía Inmobiliaria Fomento Turístico de Michoacán, S.A. de C.V. esta firmada en cada página de la misma  y se incluye al final la siguiente leyenda: “Bajo protesta de decir verdad declaramos que los Estados Financieros y sus notas, son razonablemente correctos y son responsabilidad del emisor”. </t>
  </si>
  <si>
    <t>OPERACIÓN Y DECORACIÓN</t>
  </si>
  <si>
    <t>DEP. OPERACIÓN Y DECORACIÓN</t>
  </si>
  <si>
    <t>Los  Estados  Financieros  de  los  entes  públicos,  proveen  de  información  financiera  a  los  Accionistas de la Empresa, a la Secretaría de Turismo, Secretaría de Finanzas y Administración y Secretaría de Contraloría del Gobierno del Estado, Tesorero y Comisario del H. Consejo de Administración respectivamente. El objeto del presente documento es la revelación del contexto y de los aspectos económicos-financieros más relevantes que influyeron en las decisiones del período , y que deberán ser considerados en la elaboración de los estados financieros para la mayor compresión de los mismos y sus particularidades.</t>
  </si>
  <si>
    <t>Introducción</t>
  </si>
  <si>
    <t xml:space="preserve">1.     </t>
  </si>
  <si>
    <t>Notas Adicionales</t>
  </si>
  <si>
    <t>CONCEPTOS</t>
  </si>
  <si>
    <t>MONTO</t>
  </si>
  <si>
    <t>GTS DE MATTO. POR BEST WESTERN</t>
  </si>
  <si>
    <t>FIANZA DEL INMUEBLE HOTELERO BEST WESTERN</t>
  </si>
  <si>
    <t>GTAS DE MATTO. 01/SEP/2013 AL 31/DIC/2014</t>
  </si>
  <si>
    <t>GTAS DE MATTO. 01/ENE AL 31/DIC/2015</t>
  </si>
  <si>
    <t>GTAS DE MATTO. 01/ENE AL 31/DIC/2016</t>
  </si>
  <si>
    <t>GTAS DE MATTO. 01/ENE AL 31/DIC/2017</t>
  </si>
  <si>
    <t>GTAS DE MATTO. 01/ENE AL 31/DIC/2018</t>
  </si>
  <si>
    <t>PARTICIPACIONES Y APORTACIONES POR PAGAR A CORTO PLAZO</t>
  </si>
  <si>
    <t>Ingresos por Arrendam. de Villa Michoacana</t>
  </si>
  <si>
    <t>MATERIALES Y SUMINISTROS</t>
  </si>
  <si>
    <t>Instituto del Artesano Michoacano</t>
  </si>
  <si>
    <t>005371798</t>
  </si>
  <si>
    <t>007558832</t>
  </si>
  <si>
    <t>CONCILIACIÓN ENTRE LOS INGRESOS PRESUPUESTARIOS Y CONTABLES, ASÍ COMO ENTRE LOS EGRESOS PRESUPUESTARIOS                                                           Y LOS GASTOS CONTABLES</t>
  </si>
  <si>
    <t>A 001</t>
  </si>
  <si>
    <t>2708354278</t>
  </si>
  <si>
    <t>8508139</t>
  </si>
  <si>
    <t>020</t>
  </si>
  <si>
    <t>Main Stage S de RL de CV</t>
  </si>
  <si>
    <t>009414561</t>
  </si>
  <si>
    <t>C 1541</t>
  </si>
  <si>
    <t>GC Promocional SA de CV</t>
  </si>
  <si>
    <t>- Promoción Turística del Edo. de Mich, a través de la participación de la Secretaría de Turismo en la Feria Internacional de Turismo en Madrid España 2020.</t>
  </si>
  <si>
    <t>- Promoción Turística del Edo. de Mich, a través de la adquisición de artículos promocionales artesanales hechos por Artesanos michoacanos para eventos de Promoción Nacionales e Internacionales</t>
  </si>
  <si>
    <t>- Acciones en Materia de Promoción Turística del Edo. de Mich, a través del 2do Festival Internacional de cine de Apatzingán AFIC 2020 a celebrarse del 28 de febrero al 01 de marzo del 2020</t>
  </si>
  <si>
    <t>Anticipos Gastos a Comprobar</t>
  </si>
  <si>
    <t>Se quedo pendiente de facturar gastos por concepto de suministros de la oficina.</t>
  </si>
  <si>
    <t>ACTIVOS INTANGIBLES</t>
  </si>
  <si>
    <t xml:space="preserve">Promoción Turística atreves de la participación de la Secretaria de Turismo del Estado de Michoacán en la feria de promoción internacional “ Vitrina Turística ANATO 2020” en la ciudad de Bogotá, Colombia del 26 al 28 de febrero 2020
</t>
  </si>
  <si>
    <t>A0000023468</t>
  </si>
  <si>
    <t>Compañía Inmobiliaria Fomento Turístico de Michoacán, S.A. de C.V., no tuvo Deudores Diversos por Cobrar a Corto Plazo en este mes.</t>
  </si>
  <si>
    <t>Suma del ACTIVOS DIFERIDOS</t>
  </si>
  <si>
    <t>A4359</t>
  </si>
  <si>
    <t>8901835</t>
  </si>
  <si>
    <t>DIFERENCIA</t>
  </si>
  <si>
    <t>DEPRECIACIÓN ACUMULADA DE INFRAESTRUCTURA</t>
  </si>
  <si>
    <t>Subtotal DEPRECIACIÓN ACUMULADA DE INFRAESTRUCTURA</t>
  </si>
  <si>
    <t>Otros Ingresos (Reembolso del Impuesto del 3% S/Nómina de Abril 2020 debidamente pagado)</t>
  </si>
  <si>
    <t>FACTURAMOR-139</t>
  </si>
  <si>
    <t>- Promoción Turística del Sector Restaurantero para incentivar el Consumo ante la contingencia del Covid-19</t>
  </si>
  <si>
    <t>6714811</t>
  </si>
  <si>
    <t>66E63C1</t>
  </si>
  <si>
    <t>- Exposición viva y en movimiento para llevar a cabo Promoción Turística del Estado de Michoacán de artesanía, trajes típicos y trajes de diseñadoras michoacanas en el marco del Tianguis Turístico 2020</t>
  </si>
  <si>
    <t>7800923</t>
  </si>
  <si>
    <t>Se informará en relación al Control Interno que:</t>
  </si>
  <si>
    <t>INDICADORES DE POSTURA FISCAL</t>
  </si>
  <si>
    <t>A. Financiamiento</t>
  </si>
  <si>
    <t>B. Amortización de la deuda</t>
  </si>
  <si>
    <t>C. Endeudamiento ó desendeudamiento (C=A-B)</t>
  </si>
  <si>
    <t>I. Ingresos Presupuestarios</t>
  </si>
  <si>
    <t>II. Egresos Presupuestarios</t>
  </si>
  <si>
    <t>III Balance Presupuestario (Superávit o Déficit) (III=I-II)</t>
  </si>
  <si>
    <t>IV. Intereses, Comisiones y Gastos de la Deuda</t>
  </si>
  <si>
    <t>V. Balance Primario (Superávit o Déficit)</t>
  </si>
  <si>
    <t>ESTIMADO</t>
  </si>
  <si>
    <t>DEVENGADO</t>
  </si>
  <si>
    <t>PAGADO</t>
  </si>
  <si>
    <t>NÚMERO DE CONVENIO</t>
  </si>
  <si>
    <t>Intereses Bancarios</t>
  </si>
  <si>
    <t>Beneficios del SAT (Actualización de Impuestos)</t>
  </si>
  <si>
    <t>PRESUPUESTO PROYECTADO Y AUTORIZADO PARA EL EJERCICIO 2020</t>
  </si>
  <si>
    <t>Este género se compone de dos grupos, el Pasivo Circulante y el Pasivo No Circulante, en éstos inciden pasivos derivados de operaciones por servicios personales, cuentas por pagar, proveedores por pagar a corto plazo, retenciones y contribuciones por pagar a corto plazo y Fondos en Garantía a Largo Plazo; su integración es el siguiente:</t>
  </si>
  <si>
    <t>Los Estados Financieros de Compañía Inmobiliaria Fomento Turístico de Michoacán, S.A. de C.V., por los ejercicios 2018 y 2019 se encuentran pendientes de auditar.</t>
  </si>
  <si>
    <t>Dentro de los Fondos y bienes de terceros en Garantía y/o Administración, se encuentra contemplada la cuenta de la Fianza del Comisario actual de la Compañía Inmobiliaria, de la cual ya se efectuó traspaso en su momento del banco Banamex al banco Santander,  a nombre de esta empresa y será devuelta al momento de existir el nombramiento de un nuevo Comisario.</t>
  </si>
  <si>
    <t>Compañía Inmobiliaria no cuenta con Ingresos derivados de participaciones, aportaciones, convenios, incentivos derivados de la colaboración fiscal, fondos distintos de aportaciones, transferencias, asignaciones, subsidios y subvenciones, y pensiones y jubilaciones.</t>
  </si>
  <si>
    <t>De acuerdo al beneficio otorgado por parte del Gobierno del Estado de Michoacán de Ocampo, se reembolso a Compañía Inmobiliaria el pagado del Impuesto del 3% sobre Nóminas de los meses de abril, mayo, junio y julio debidamente pagado en los meses de mayo, junio, julio y agosto 2020 respectivamente, porque se cumplió con las condiciones para ello.</t>
  </si>
  <si>
    <t>TOTAL DE GSTOS CONTABLES</t>
  </si>
  <si>
    <t xml:space="preserve">Con la finalidad de que se cumplan los objetivos y metas de la Compañía Inmobiliaria, se diseñaron y elaboraron la Cedulas de Control Interno por concepto, actividades y funciones de cada área, con el fin de asegurar de manera razonable la generación de información financiera, presupuestal y de operación confiable, oportuna y suficiente, para cumplir con nuestro marco jurídico. Elaboración y Presentación de su Presupuesto Anual y POA ante los Órganos de Gobierno, para su aprobación; en caso de modificaciones, realizar los ajustes pertinentes al presupuesto que se autoriza al inicio del ejercicio. Se realizan los pagos de obligaciones fiscales y laborales en base a los calendarios establecidos por parte del SAT, IMSS e Infonavit y Administración Local de Rentas, así como el pago de servicios mensuales y bimestrales. Los Estados Financieros que se generan cada mes, se entregan a más tardar el día 10 o siguiente hábil del mes posterior de acuerdo a lo solicitado, tanto por la Secretaría de Finanzas y Administración como por la Secretaría de Contraloría del Gobierno del Estado. La entrega Trimestral de los Formatos de Transparencia en la fecha estipulada por parte de la Dirección de Transparencia y la Revisión de estos formatos por parte del IMAP, en las fechas que ellos establecen; Seguimiento y atención a las reuniones, solicitudes de información e instrucciones derivadas de las Reuniones de Gabinete. Se convocan y llevan a cabo como mínimo 4 sesiones ordinarias de cada uno de los Órganos de Gobierno, realizando informes de las acciones emprendidas y avances de la situación que guarda la Entidad, solicitando en su caso, su aprobación. Seguimiento a la inversión en acciones de Promoción Turística, autorización, recepción de expedientes, su pago correspondiente, entre otras. Elaborar y en su caso revisar los convenios y contratos derivados de las actividades propias de la Entidad. Convocar y llevar a cabo sesiones de los diferentes Comités de la Entidad. Aplicar y revisar los resultados de los cuestionarios del Clima Organizacional. Revisar y dar seguimiento al Buzón de Quejas y Denuncias. Revisión y seguimiento al presupuesto, adquisiciones y control vehicular de la plataforma del CADPE. </t>
  </si>
  <si>
    <t>INSTITUTO DEL ARTESANO MICHOACANO</t>
  </si>
  <si>
    <t>992020112312174192K494</t>
  </si>
  <si>
    <t>992020112514210661M923</t>
  </si>
  <si>
    <t>A4310</t>
  </si>
  <si>
    <t>992020112514262667M067</t>
  </si>
  <si>
    <t>0610D5B2DC7B</t>
  </si>
  <si>
    <t>Iliana Alonso Aveleyra</t>
  </si>
  <si>
    <t>- Campaña de promoción y difusión para Casa de las Artesanías que comprenden los meses de marzo, abril y mayo para promoción turística del Edo. de Mich.</t>
  </si>
  <si>
    <t>9316EE3D4DCE</t>
  </si>
  <si>
    <t>- Campaña de promoción y difusión para Casa de las Artesanías que comprenden los meses de julio, agosto y septiembre para promoción turística del Edo. de Mich.</t>
  </si>
  <si>
    <t>992020112514323237N355</t>
  </si>
  <si>
    <t>F 28</t>
  </si>
  <si>
    <t>ATGP SA de CV</t>
  </si>
  <si>
    <t>992020112514381451M111</t>
  </si>
  <si>
    <t>F54B6D327AFE</t>
  </si>
  <si>
    <t>992020112616015392N524</t>
  </si>
  <si>
    <t>P 534</t>
  </si>
  <si>
    <t>Centro Internacional de Comercio y Publicidad SA de CV</t>
  </si>
  <si>
    <t>- Tianguis artesanal de domingo de ramos Uruapan para promoción turística del Edo. de Mich. (2 publicaciones 11 y 13 de marzo 2020).</t>
  </si>
  <si>
    <t>S  U  M  A   DE   IAM</t>
  </si>
  <si>
    <t>S  U  M  A   DE   P R O M O C I Ó N   T U R Í S T I C A   2020</t>
  </si>
  <si>
    <t>- Comisión Bancaria por la Transferencia Internacional</t>
  </si>
  <si>
    <t>- Gestión Operativa de eventos: Acciones en Materia de Promoción Turística del Edo. de Mich, para difundir su riqueza Cultural y Artesanal a través de la realización de un Flash Mob en el centro comercial "La Isla"  el 7 y 8 de marzo del presente año</t>
  </si>
  <si>
    <t>- Servicio de Impresión de Bolsas de tela non women 100% polipropileno, de Bolígrafo ERIE (Mecanismo teist. incluye funda) logo grabado en lasser, de Libretas 22.3x15 cm con 80 hojas interiores engargolado con espiral plástico, de Lanyard sublimado con bandola de perico y porta-celular, entregados en bolsa individual, de Bolígrafo HAVEL de aluminio (mecanismo twist para oculta el clip, incluye funda), de Pulseras tejidas, 3 diseños diferentes, de porta bolsas de flor y circulo con logo, de Libretas tamaño media carta con pasta dura en cartulina negra con Logotipo encuadernado hotmelt y cosido, en bolsa de celofán individual, de usb de forma especial solf, capacidad 8 gb 3 diseños diferentes para Promoción Turística del Edo. de Mich.</t>
  </si>
  <si>
    <t>- Servicio de implementación de acciones de promoción y difusión turística del Estado de Michoacán a través de la realización de exposiciones fotográficas durante el mes de marzo del año 2020, en el Centro comercial la Isla en el Museo Maya, en Mérida Yucatán.</t>
  </si>
  <si>
    <t>Adrián Solís Pérez</t>
  </si>
  <si>
    <t xml:space="preserve">- 2 Lonas de 4x2 mts para el XXXII Concurso de artesanías tradicionales de la cultura Náhuatl para promoción turística de Mich </t>
  </si>
  <si>
    <t xml:space="preserve">- 2 Cóncavas e impresión y montaje de pendón en estructura propia 9x2x50 mts para el Tianguis artesanal de domingo de ramos y 60 Concurso Estatal de artesanías de domingo de ramos para promoción turística de Mich </t>
  </si>
  <si>
    <t>Naranti México SA de CV</t>
  </si>
  <si>
    <t>- Impresión, montaje y desmontaje de 3 Espectaculares 12.90x7.20 ubicados en Av. Camelinas #2277, Col. Camelinas CP 58290; en Autopista Morelia-Pátzcuaro S/N No. D.A. 3287096 Col. Club Campestre la Huerta CP 58000 y en Carr. Morelia-Salamanca Km 13.5 Tarímbaro Col. Mesón Nuevo CP 15350 para Tianguis artesanal de domingo de ramos y 60 Concurso Estatal de artesanías de domingo de ramos para promoción turística del Edo. de Mich.</t>
  </si>
  <si>
    <t>- 100 Invitaciones en selección a color en papel couche con sobre de celofán, 300 Carteles en selección a color tamaño 45.5x69 cm en papel couche 150 gr con barniz UV, 1390 Gafetes en selección a color 1/4 de carta laminados y con cordón y 100 Papeles picados tradicionales en tamaño miniatura para Tianguis artesanal de domingo de ramos y 60 Concurso Estatal de artesanías de domingo de ramos para promoción turística del Edo. de Mich.</t>
  </si>
  <si>
    <t xml:space="preserve">- 2 Cóncavas para 51° Concurso Estatal de Artesanías con motivo de Noche de Muertos para promoción turística del Edo. de Mich </t>
  </si>
  <si>
    <t>Cámara Nacional de la Industria de Restaurantes y Alimentos Condimentados</t>
  </si>
  <si>
    <t>Publicaciones Turística CU SA de CV</t>
  </si>
  <si>
    <t>Apatzingán Film Festival Internacional AFFI AC</t>
  </si>
  <si>
    <t>Mes de Renta</t>
  </si>
  <si>
    <t xml:space="preserve">Mes de Facturación </t>
  </si>
  <si>
    <t>Enero</t>
  </si>
  <si>
    <t>Febrero</t>
  </si>
  <si>
    <t>Marzo</t>
  </si>
  <si>
    <t>Abril</t>
  </si>
  <si>
    <t>Mayo</t>
  </si>
  <si>
    <t>Junio</t>
  </si>
  <si>
    <t>Julio</t>
  </si>
  <si>
    <t>Agosto</t>
  </si>
  <si>
    <t>Septiembre</t>
  </si>
  <si>
    <t>Octubre</t>
  </si>
  <si>
    <t>Noviembre</t>
  </si>
  <si>
    <t>Año</t>
  </si>
  <si>
    <t>Monto de los Ingresos por Arrendamiento</t>
  </si>
  <si>
    <t>Estatus</t>
  </si>
  <si>
    <t>Dentro de este apartado se encuentra el Saldo de las Cuentas por Cobrar, en la subcuenta que se tiene para  el Grupo Hotelero H de A, S.A. de C.V., arrendatario del Inmueble Hotelero, se envió al Hotel oficio de notificación por el cobro de las rentas adeudadas y acumuladas, así como el cumplimiento de sus obligaciones contractuales.</t>
  </si>
  <si>
    <t>Pendiente de pago por el arrendatario</t>
  </si>
  <si>
    <t>14/0ct/2020</t>
  </si>
  <si>
    <t>Abono a Cuentas por Cobrar Rentas 2020</t>
  </si>
  <si>
    <t>13/Nov/2020</t>
  </si>
  <si>
    <t>En esta cuenta se consideran pagos y adeudos de los proveedores por concepto de promoción turística, generada a través de la firma de convenios celebrados con la Secretaría de Turismo del Gobierno del Estado y del Instituto del Artesano Michoacano, según sea el caso.</t>
  </si>
  <si>
    <t>El pasado 25 de noviembre del año 2019 en sesión de Asamblea General Extraordinaria de Accionistas se cedió la acción que sustentaba el “Fondo Mixto para el Fomento Industrial de Michoacán” a favor del “Centro de Convenciones de Morelia”, con valor de $1.00 (Un peso 00/100 M.N.), llevándose el protocolo correspondiente.</t>
  </si>
  <si>
    <t>Siendo Gobernador Interino del Estado de Michoacán de Ocampo el C. Dr. Jaime Genovevo Figueroa Zamudio, con fecha 1º de agosto del año 1991 se publicó en el Periódico Oficial del Estado de Michoacán un acuerdo en donde se considera a la Compañía Inmobiliaria como una Empresa de Participación Estatal.</t>
  </si>
  <si>
    <t>Se cuenta por parte del Grupo Hotelero H de A, S.A. de C.V. arrendatario del Inmueble Hotelero propiedad de Compañía Inmobiliaria Fomento Turístico de Michoacán, S.A. de C.V., la siguiente información de acuerdo a lo establecido en el contrato de Arrendamiento. La Fianza fue capturada en las Cuentas de Orden de Avales y Garantías, la cual esta actualizada hasta el año 2018.</t>
  </si>
  <si>
    <t>AL 31 DE DICIEMBRE DE 2020</t>
  </si>
  <si>
    <t>Las presentas Notas, forman parte de los Estados Financieros, que corresponden del 01 de Enero del año 2020, al 31 de Diciembre de 2020, tienen como propósito de dar cumplimiento a los artículos 46 y 49 de la Ley General de Contabilidad Gubernamental. A continuación se presentan los tres tipos de notas que acompañan a los estados financieros, los cuales son:</t>
  </si>
  <si>
    <t>A los Estados Financieros se anexan 2 Balanzas de Comprobación, una al corte del 31 de diciembre 2020 y otra considerando las pólizas de cierre correspondiente, tanto para las cuentas de Ingresos, Egresos y las cuentas presupuestales, como las cuentas del Activo, Pasivo y Capital, con la finalidad de concluir el ejercicio fiscal.</t>
  </si>
  <si>
    <t>Diciembre</t>
  </si>
  <si>
    <t>14/Dic/2020</t>
  </si>
  <si>
    <t>En el Estado de Cuenta Eje de Compañía Inmobiliaria Fomento Turístico de Michoacán, SA de CV, aparecieron dos depósitos realizados por el Grupo Hotelero H de A, SA de CV, arrendatario del Inmueble hotelero, el día 14 de octubre y 13 de noviembre y 14 de diciembre de 2020, por $317, 658.03, $539,886.00 y $554,017.22 respectivamente, montos que no han sido reportados por el arrendatario en forma oficial, por lo cual se considerados en la cuenta de "Abono a Cuentas por cobrar de rentas 2020".</t>
  </si>
  <si>
    <t>Se encuentra integrado por los Anticipos a Largo Plazo, que corresponden a los pagos provisionales acumulados del presente ejercicio por concepto del impuesto del ISR del ejercicio  de la Compañía Inmobiliaria como persona moral, así como los Anticipos sobre los rendimientos bancarios, montos que ya fueron considerados en el calculo anual del ISR 2020, que se presentara a mas tardar en el mes de marzo del año 2021.</t>
  </si>
  <si>
    <t>El importe de esta cuenta esta constituido principalmente por: Pago de las Nóminas del mes de referencia, Aportaciones de Seguridad Social (patronal), mismas que se pagaran al mes siguiente del año en curso; así mismo la cuenta con el saldo del PTU (Participación de los Trabajadores en la Utilidad de la Empresa) pasivo creado al finalizar el ejercicio 2020, el cual se pagó el día 20 de mayo del presente ejercicio.</t>
  </si>
  <si>
    <t>En el rubro de Inversiones temporales (hasta 3 meses), se contemplan 3 Inversiones: 1) Fondo de Contingencia, el cual se incrementa cada 3 meses, a efecto de contar con la provisión  suficiente para hacer frente a cualquier situación laboral que pudiera presentarse al término del Contrato de Arrendamiento del Inmueble Hotelero propiedad de esta Compañía Inmobiliaria, así mismo se autorizó que éste sea utilizado para efectuar algún pago de Liquidación del personal que labora en la propia Compañía Inmobiliaria, no se realizó el depósito del mes de septiembre. 2) Reserva Legal, cumpliendo lo estipulado en el artículo 20° de la Ley General de Sociedades Mercantiles. 3) Inversión destinada para cubrir los gastos operativos de la empresa, la cual se ha visto disminuida ya que el arrendatario del inmueble hotelero no ha realizado pago total de los ingresos facturados de las rentas del mes de enero al mes de diciembre 2020.</t>
  </si>
  <si>
    <t>Otros Productos Fiscales (PTU)</t>
  </si>
  <si>
    <t xml:space="preserve">Otros Productos </t>
  </si>
  <si>
    <t>d) AYUNTAMIENTO DE MORELlA MICH.- Impuesto Predial pago en forma anual, durante los dos primeros meses de cada año.</t>
  </si>
  <si>
    <t>Compañía Inmobiliaria Fomento Turístico de Michoacán, S.A. de C.V., obtiene ingresos propios y se informa que en el presente mes no se ha podido cobrar ningún mes de renta, quedando pendiente el pago por parte del arrendatario la renta de once meses.</t>
  </si>
  <si>
    <t>En la Columna de pagado solamente se ha podido cobrar al Arrendatario tres rentas correspondiente a los ingresos de los meses de octubre, noviembre y diciembre 2019 factura en noviembre, diciembre 2019 y enero 2020 respectivamente, así mismo realizaron tres abonos a cuenta por cobrar de rentas en octubre, noviembre y diciembre del año 2020.</t>
  </si>
  <si>
    <t xml:space="preserve">Se informa que las Cuentas de Activo y Pasivo (Impuestos por Pagar, Anticipos ISR Bancarios y Fondo de Contingencia), son partidas que integran el presupuesto autorizado 2020, las cuales no cuentan con una partida especifica dentro del Clasificador por Objeto del Gasto tanto del CONAC como del COEAC, por lo cual sus importes no pudieron ser capturados en la póliza inicial del presupuesto dentro del sistema de Contabilidad Gubernamental SAACG.NET, más sin embargo, el gastro y traspaso de estos meses, se realizó la captura en sus cuentas contables respectivas.
</t>
  </si>
  <si>
    <t>SUMA DE BIENES INMUEBLES</t>
  </si>
  <si>
    <t>SUMA DE MOBILIARIA Y EQUIPO DE ADMINISTRACIÓN</t>
  </si>
  <si>
    <t>SUMA DE BIENES MUEBLES</t>
  </si>
  <si>
    <t>SUMA DEL ACTIVO FIJO</t>
  </si>
  <si>
    <t>SUMA DEPRECIACIÓN ACUMULADA DE ACTIVO FIJO</t>
  </si>
  <si>
    <t>El Fondo de Cinfotur se cuenta con un monto de $3,000.00 y es utilizado para el pago de diversos gastos, menores a los $2,000.00, el cual se apertura al inicio del ejercicio y en este mes se cierre la cuenta depositando la diferencia a la cuenta de cheques bancaria de Santander.</t>
  </si>
  <si>
    <t>Se cuenta con 3 cuentas bancarias eje, una que es la de cuentas de cheques, que se ocupa para realizar los pagos de gastos operativos y de Promoción Turística de la Empresa y de ella se desprende una inversión y las otras dos cuentas eje restantes, se desprenden las Inversiones, así mismo con la Tarjeta Bancaria se realizan diversos pagos de servicios, suministros, adquisiciones e impuestos.</t>
  </si>
  <si>
    <t>Compañía Inmobiliaria Fomento Turístico de Michoacán, S.A. de C.V., no tuvo Fondos con Afectación Específica en este mes.</t>
  </si>
  <si>
    <t>En Otros Derechos a Recibir Efectivo o Equivalentes a Corto Plazo, se puede apreciar la cuenta de Impuestos a Favor, la cual esta integrada por Retenciones de ISR Bancarios y ISR por Pagos Provisionales Referenciados, ambos por los ejercicios 2016, 2017, 2018 y 2019, que serán utilizados para compensar los pagos del ISR a partir del año 2020, parte del saldo del ejercicio 2016 se ocupó para compensar una diferencia en la presentación de la Declaración Anual del año 2016 y para el Pago Provisional Referenciado por concepto de anticipos de ISR como persona moral, del mes de febrero 2020 presentado en el presente mes. También son integrados por el IVA Acreditable tanto efectivamente pagado como por el pendiente de pago; se ocupo el remanente final del año 2016 y parte del año 2017 para compensar en el pago provisional del ISR de la empresa correspondiente al presente mes y año.</t>
  </si>
  <si>
    <t>Dentro del apartado de Depósitos en Garantía, se incluyó el Depósito por Concepto de la Renta de la Oficina de la Compañía Inmobiliaria.</t>
  </si>
  <si>
    <t>En el pago provisional referenciado que se adjunta a los presentes estados financieros y que corresponde al mes de DICIEMBRE del presente año, en el rubro del Impuesto al Valor Agregado (IVA), no se efectuó el pago durante el mes, ya que se obtuvo más IVA Acreditable efectivamente pagado que IVA Causado efectivamente cobrado, en el rubro del Impuesto Sobre la Renta (ISR), se acreditó retenciones bancarias, pagos provisionales acumulados 2020, se creo el pasivo en la cuenta de ISR, el cual va ser presentado a más tardar el 17 de enero de 2021, el cual se compensará con el saldo a favor del ISR del año 2017; en el rubro de I.S.P.T. (Impuesto sobre Productos del Trabajo) el monto a pagar es por $118,760.00, así mismo por concepto de 10% S/honorarios y Arrendamiento y del 10.66667% S/honorarios y arrendamiento se pagó $2,097.90 y $2,237.77 respectivamente.</t>
  </si>
  <si>
    <t>Se efectuó el pago el Arrendamiento de la Oficina donde se encuentra ubicada la Compañía Inmobiliaria y el Arrendamiento del Estacionamiento junto al Inmueble Hotelero.</t>
  </si>
  <si>
    <t>Al corte del 31 de diciembre 2020, se capturó las pólizas de cierre correspondiente tanto para las cuentas de Ingresos, Egresos y las cuentas presupuestales, las cuales en la Balanza de Comprobación deben aparecer en cero "0", con la finalidad de concluir el ejercicio fiscal; a continuación se informa el monto que tiene cada cuenta del Estado de Actividades que tenían antes de dicho cierre anual.</t>
  </si>
  <si>
    <t>Es la contabilización de los gastos operativos propios de la Compañía Inmobiliaria, así como el pago de la promoción turística generada a través de la firma de convenios celebrados con la Secretaría de Turismo del Gobierno del Estado, Instituto del Artesano Michoacano y Fomento Turístico de Michoacán, según sea el caso.</t>
  </si>
  <si>
    <t>Al 31 de diciembre del año 2020 se efectuó póliza por el gasto de las aportaciones que realiza el patrón por concepto de cuotas del Imss, Cesantía y Vejez, Infonavit, Fondo de retiro, creando su pasivo para ser pagado antes del día 17 de enero de 2021.</t>
  </si>
  <si>
    <t>Se encuentra incluido el gasto del Arrendamiento del estacionamiento junto al Inmueble Hotelero propiedad de esta Compañía Inmobiliaria.</t>
  </si>
  <si>
    <t>Al 31 de diciembre del año 2020 se efectuó póliza por el gasto del Impuesto del 3% sobre nóminas del mes de diciembre 2020, creando su pasivo para ser pagado antes del día 17 de enero de 2021, así mismo se considero el PTU (Participación de los Trabajadores en las Utilidades de la Empresa), el cual fue creado su pasivo para ser pagado a más tardar el 20 de mayo del año 2021.</t>
  </si>
  <si>
    <t>Durante el mes de noviembre 2020, se realizaron los pagos a los proveedores contratados por el Instituto del Artesano Michoacano, los eventos y acciones de su Promoción Turística.</t>
  </si>
  <si>
    <t>Naranti México, S.A. de C.V.</t>
  </si>
  <si>
    <t>Nayibi Villareal Solís</t>
  </si>
  <si>
    <t>Compañía Inmobiliaria cuenta con 4 Accionistas los cuales aportaron los siguientes montos:</t>
  </si>
  <si>
    <t>Se considero dentro de la cuenta de Revaluación de los Bienes Inmuebles, el avalúo realizada por parte de la Dirección de Patrimonio de Gobierno del Estado.</t>
  </si>
  <si>
    <t>La presente disposición es de observancia obligatoria para los Entes Públicos, poderes Ejecutivo, Legislativo y Judicial de la Federación y de las Entidades Federativas, Órganos Autónomos de la Federación y de las Entidades Federativas, Ayuntamientos de los Municipios y las Entidades de la Administración Pública Paraestatal, ya sean Federales, Estatales o Municipales.</t>
  </si>
  <si>
    <t>Compañía Inmobiliaria se encuentra trabajando con números negros y finanzas sanas, encontrándose al corriente del pago de todos su impuestos, contribuciones y en espera de que tanto la SECTUR entregue los expedientes por las acciones de Promoción Turística 2020 ya pagadas, así mismo durante el mes de noviembre del presente año se efectuó el pago a proveedores contratados por el IAM por dicho gasto.</t>
  </si>
  <si>
    <t>A partir del día 09 de noviembre del presente año La Lic. Leticia Gálvez García  tomó posesión como Directora General y Representante Legal de Compañía Inmobiliaria, en sesión Extraordinaria tanto de Asamblea de Accionistas como de Consejo de Administración, así mismo siguió la C.P. Maria del Rocio Arnaiz Tapia, sustentado su cargo de Contador General y continuará con Representación Legal y realizando los movimientos bancarios requeridos para la operación de la empresa, hasta que la nueva Directora General cuente con los poderes correspondientes mediante la protocolización del acta de las sesiones antes mencionadas. Cabe señalar que dicha facultad del Contador General para realizar los pagos quedo asentado en la acta de referencia y son autorizados por la Lic. Leticia Gálvez García.</t>
  </si>
  <si>
    <t>Régimen Jurídico: Régimen General de Ley de Persona Moral, en el Servicio de Administración Tributaria (SAT).</t>
  </si>
  <si>
    <t>Estructura Organizacional básica: Miembros de la Asamblea General de Accionistas, Miembros del H. Consejo de Administración, Miembros de la Dirección General de Compañía Inmobiliaria Fomento Turística de Michoacán, S.A. de C.V., cuenta con 6 empleados : Directora General, Asistente  de la Dirección General, Contador General, Asistente del Contador General, Secretaria del Director General y Mensajero-Chofer.</t>
  </si>
  <si>
    <t xml:space="preserve">e) SECRETARÍA DE FINANZAS Y ADMINISTRACIÓN DEL ESTADO.- Refrendo Anual por los 2 vehículos propiedad de esta Compañía Inmobiliaria.
</t>
  </si>
  <si>
    <t>Compañía Inmobiliaria Fomento Turístico de Michoacán, S.A. de C.V., en este mes no forma parte de ningún fideicomiso.</t>
  </si>
  <si>
    <t>Por lo anterior la Dirección de Contabilidad de la Secretaría antes mencionada, bajo el cargo en su momento por el C.P. José Antonio Hernández Aguirre, nos informó que debemos apegarnos a lo establecido en la Ley General de Contabilidad Gubernamental. Así mismo, se informa que al encontrarse la empresa en este supuesto, queda relevada de llevar contabilidad electrónica ante el SAT, a partir del ejercicio 2015.</t>
  </si>
  <si>
    <t>Se crearon cuentas de Registro específicas dentro del Plan de Cuentas del sistema SAACG.NET, para poder cumplir con lo requerido por el SAT en conceptos de deducibilidad.</t>
  </si>
  <si>
    <t>La Compañía Inmobiliaria cuenta con una Inversión para la Reserva Legal cumpliendo con ello con la Ley General de Sociedades Mercantiles, con la finalidad de cubrir con algún adeudo en general.</t>
  </si>
  <si>
    <t>Reexp. por Valor de Mercado- Superávit</t>
  </si>
  <si>
    <t>El concepto "Dado en Arrendamiento", se refiere a que Compañía Inmobiliaria Fomento Turístico de Michoacán, S.A. de C.V., celebro contrato de arrendamiento con fecha del 1o. de septiembre de 2013 con la empresa denominada Grupo Hotelero H de A, S.A. de C.V., entregándole tanto el Inmueble como varios activos fijos para su operación.</t>
  </si>
  <si>
    <t>Compañía Inmobiliaria Fomento Turístico de Michoacán, S.A. de C.V., en este mes no forma parte de ningún fideicomiso, mandato ó Análogo.</t>
  </si>
  <si>
    <t>La Compañía Inmobiliaria no cuenta con Deuda Pública, no se encuentra endeudada, ni cuenta con financiamiento, solamente cuenta con pasivos pendientes por pagar a proveedores, empleados, e impuestos y cuotas.</t>
  </si>
  <si>
    <t>Compañía Inmobiliaria Fomento Turístico de Michoacán, S.A. de C.V., en el presente mes no solicitó ningún crédito por lo que no se cuenta con calificación alguna.</t>
  </si>
  <si>
    <t xml:space="preserve">Se aprobaron en el mes de julio 2018, diversas Cédulas de Control Interno para llevar un control sobre las actividades y funciones de la Compañía Inmobiliaria, con la finalidad de detectar si se estaba cumpliendo con sus objeticos y metas en tiempo y forma, dichas cedulas fueron aprobadas por los miembros del Comité y en su mayoría fueron aplicadas en forma retroactiva a enero del mismo año. En la actualidad la Compañía Inmobiliaria se encuentra en espera de la contratación del Despacho de Auditores Externos para la revisión de los ejercicios 2018 y 2019, se cuenta con una Cedula de Control Interno. Así mismo nos encontramos pendiente de la contestación de las encuestas de los reactivos referentes a transparencia por parte de la SEVAC correspondientes al 1er, 2do y 3er trimestre del ejercicio 2020. Se cuenta con un control Interno denominado Programa Operativo Anual (POA) considerado también como un medio de Evaluación del Desempeño, debidamente autorizado por los Órganos de Gobierno de esta empresa. </t>
  </si>
  <si>
    <t>El Saldo negativo en el resultado Balance Presupuestario y el Balance Primario en el concepto Primario, corresponde al Saldo Bancario con el que Compañía Inmobiliaria Fomento Turístico de Michoacán, S.A. de C.V., al iniciar el ejercicio 2020, el cual formo parte su presupuesto.</t>
  </si>
  <si>
    <t>III. Balance Presupuestario (Superávit o Déficit)</t>
  </si>
  <si>
    <t>Participaciones, Aportaciones, Convenios, Incentivos Derivados de la Colaboración Fiscal, Fondos Distintos de Aportaciones, Transferencias, Asignaciones, Subsidios y Subvenciones y Pensiones y Jubilaciones</t>
  </si>
  <si>
    <t>Los montos de los Ingresos y Gastos disminuyeron en relación a los considerado y autorizado en el Presupuesto del año 2020, por lo cual el pasado día 17 de diciembre, se presentaron las modificaciones correspondiente al presupuesto de dicho ejercicio ante la Asamblea General de Accionistas y del H. Consejo de Administración quienes son nuestros Órganos de Gobierno, esto debido a que por parte del Arrendatario no realizó los pagos de las rentas del Inmueble Hotelero, a las que se encuentra obligado.</t>
  </si>
  <si>
    <t xml:space="preserve">A partir del año 2020 se empezó a utilizar el Sistema de Contabilidad Gubernamental SAACG.NET, en esta Compañía Inmobiliaria Fomento Turístico de Michoacán, S.A. de C.V., de acuerdo a la capacitación recibida y al análisis minucioso de cada cuenta que se maneja en esta empresa, se procedió a realizar la armonización correcta de las mismas, según lo establecido en el plan de cuentas del Manual de Contabilidad Gubernamental, por lo cual la cuenta del Saldo Favor, que en el año 2019 se encontraba  considerada en Efectivo y Equivalente, en enero 2020 se traspaso a Derechos a Recibir Efectivo o Equivalente, subcuenta Otros Derechos a recibir efectivo o equivalente a corto plazo por un monto de $1’352,595.98.
</t>
  </si>
  <si>
    <t>Los montos anteriores disminuyeron en relación a los considerados y autorizados en el Presupuesto del año 2020, por lo cual el pasado día 17 de diciembre, las modificaciones correspondientes al presupuesto de dicho ejercicio ante la Asamblea General de Accionistas y del H. Consejo de Administración quienes son nuestros Órganos de Gobierno, esto debido a que por parte del Arrendatario no realizaron los pagos de las rentas del Inmueble Hotelero, a las que se encuentra obligados.</t>
  </si>
  <si>
    <t>A partir del año 2020 se empezó a utilizar el Sistema de Contabilidad Gubernamental SAACG.NET, en esta Compañía Inmobiliaria Fomento Turístico de Michoacán, S.A. de C.V., de acuerdo a la capacitación recibida y al análisis minucioso de cada cuenta que se maneja en esta empresa, se procedió a realizar la armonización correcta de las mismas, según lo establecido en el plan de cuentas del Manual de Contabilidad Gubernamental, el Avalúo realizado al Inmueble Hotelero propiedad de esta Compañía Inmobiliaria formaba parte de la Actualización por Reexpresión que se venía realizando y su registro estaba en la cuenta de la Actualización de la Hacienda Pública/Patrimonio, cuando se canceló dicha reexpresión de acuerdo a lo aprobado tanto por los miembros de la Asamblea de Accionistas y del H. Consejo de Administración, según lo establecido en el Acuerdo por el que se reforman las Reglas Específicas del Registro y Valoración del Patrimonio, publicado en el Diario Oficial de la Federación el 13 de diciembre del 2011 y última reforma publicada DOF 27-12-2017, en el apartado D. Reglas específicas de otros eventos, numeral 14. Actualización de la hacienda pública/patrimonio que señala… “Atendiendo a la Norma Internacional de Contabilidad del Sector Público (NICS 10-. Información Financiera en Economías Hiperinflacionarias) se deberá actualizar el patrimonio cuando el Índice Nacional de Precios al Consumidor acumulada durante un periodo de tres años sea igual o superior al 100%...”, por lo cual, esta Compañía no cae en ese supuesto, se efectuó el traspaso a la cuenta que le correspondía Revalúos por un monto de $252’970,000.00.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</si>
</sst>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quot;$&quot;* #,##0.00_-;_-&quot;$&quot;* &quot;-&quot;??_-;_-@_-"/>
    <numFmt numFmtId="43" formatCode="_-* #,##0.00_-;\-* #,##0.00_-;_-* &quot;-&quot;??_-;_-@_-"/>
    <numFmt numFmtId="164" formatCode="_(&quot;$&quot;* #,##0.00_);_(&quot;$&quot;* \(#,##0.00\);_(&quot;$&quot;* &quot;-&quot;??_);_(@_)"/>
    <numFmt numFmtId="165" formatCode="&quot;$&quot;\ #,###,###.00"/>
    <numFmt numFmtId="166" formatCode="&quot;$&quot;#,##0.00"/>
    <numFmt numFmtId="167" formatCode="#,##0.00_ ;\-#,##0.00\ "/>
  </numFmts>
  <fonts count="57" x14ac:knownFonts="1">
    <font>
      <sz val="10"/>
      <color rgb="FF000000"/>
      <name val="Times New Roman"/>
      <charset val="204"/>
    </font>
    <font>
      <sz val="9"/>
      <name val="Arial"/>
      <family val="2"/>
    </font>
    <font>
      <b/>
      <sz val="9"/>
      <name val="Arial"/>
      <family val="2"/>
    </font>
    <font>
      <i/>
      <sz val="9"/>
      <name val="Arial"/>
      <family val="2"/>
    </font>
    <font>
      <b/>
      <sz val="7"/>
      <name val="Times New Roman"/>
      <family val="1"/>
    </font>
    <font>
      <sz val="9"/>
      <color rgb="FF000000"/>
      <name val="Arial"/>
      <family val="2"/>
    </font>
    <font>
      <i/>
      <sz val="9"/>
      <color rgb="FF000000"/>
      <name val="Arial"/>
      <family val="2"/>
    </font>
    <font>
      <b/>
      <sz val="9"/>
      <color rgb="FF000000"/>
      <name val="Arial"/>
      <family val="2"/>
    </font>
    <font>
      <i/>
      <sz val="8"/>
      <color rgb="FF000000"/>
      <name val="Arial"/>
      <family val="2"/>
    </font>
    <font>
      <sz val="8"/>
      <color rgb="FF000000"/>
      <name val="Arial"/>
      <family val="2"/>
    </font>
    <font>
      <i/>
      <sz val="8"/>
      <name val="Arial"/>
      <family val="2"/>
    </font>
    <font>
      <sz val="9"/>
      <color theme="1"/>
      <name val="Symbol"/>
      <family val="1"/>
      <charset val="2"/>
    </font>
    <font>
      <b/>
      <sz val="8"/>
      <color rgb="FF000000"/>
      <name val="Arial"/>
      <family val="2"/>
    </font>
    <font>
      <b/>
      <i/>
      <sz val="8"/>
      <color rgb="FF000000"/>
      <name val="Arial"/>
      <family val="2"/>
    </font>
    <font>
      <sz val="9"/>
      <color theme="1"/>
      <name val="Arial"/>
      <family val="2"/>
    </font>
    <font>
      <b/>
      <sz val="9"/>
      <color theme="1"/>
      <name val="Arial"/>
      <family val="2"/>
    </font>
    <font>
      <sz val="8"/>
      <name val="Arial"/>
      <family val="2"/>
    </font>
    <font>
      <b/>
      <i/>
      <sz val="8"/>
      <name val="Arial"/>
      <family val="2"/>
    </font>
    <font>
      <u/>
      <sz val="10"/>
      <color indexed="12"/>
      <name val="Arial"/>
      <family val="2"/>
    </font>
    <font>
      <sz val="10"/>
      <color rgb="FF000000"/>
      <name val="Arial"/>
      <family val="2"/>
    </font>
    <font>
      <b/>
      <sz val="10"/>
      <color rgb="FF000000"/>
      <name val="Arial"/>
      <family val="2"/>
    </font>
    <font>
      <sz val="10"/>
      <color rgb="FF000000"/>
      <name val="Calibri"/>
      <family val="2"/>
      <scheme val="minor"/>
    </font>
    <font>
      <b/>
      <sz val="14"/>
      <color rgb="FF000000"/>
      <name val="Calibri"/>
      <family val="2"/>
      <scheme val="minor"/>
    </font>
    <font>
      <b/>
      <sz val="16"/>
      <color rgb="FF000000"/>
      <name val="Calibri"/>
      <family val="2"/>
      <scheme val="minor"/>
    </font>
    <font>
      <sz val="11"/>
      <color rgb="FF000000"/>
      <name val="Times New Roman"/>
      <family val="1"/>
    </font>
    <font>
      <b/>
      <sz val="12"/>
      <color theme="0"/>
      <name val="Calibri"/>
      <family val="2"/>
      <scheme val="minor"/>
    </font>
    <font>
      <b/>
      <sz val="11"/>
      <name val="Calibri"/>
      <family val="2"/>
      <scheme val="minor"/>
    </font>
    <font>
      <sz val="11"/>
      <name val="Calibri"/>
      <family val="2"/>
      <scheme val="minor"/>
    </font>
    <font>
      <sz val="12"/>
      <name val="Calibri"/>
      <family val="2"/>
      <scheme val="minor"/>
    </font>
    <font>
      <b/>
      <sz val="11"/>
      <color rgb="FF000000"/>
      <name val="Calibri"/>
      <family val="2"/>
      <scheme val="minor"/>
    </font>
    <font>
      <sz val="10"/>
      <color rgb="FF000000"/>
      <name val="Times New Roman"/>
      <family val="1"/>
    </font>
    <font>
      <sz val="9"/>
      <color rgb="FF000000"/>
      <name val="Times New Roman"/>
      <family val="1"/>
    </font>
    <font>
      <b/>
      <i/>
      <u/>
      <sz val="10"/>
      <name val="Arial"/>
      <family val="2"/>
    </font>
    <font>
      <u/>
      <sz val="10"/>
      <name val="Arial"/>
      <family val="2"/>
    </font>
    <font>
      <sz val="7"/>
      <name val="Arial"/>
      <family val="2"/>
    </font>
    <font>
      <sz val="7"/>
      <color rgb="FF000000"/>
      <name val="Arial"/>
      <family val="2"/>
    </font>
    <font>
      <sz val="6"/>
      <name val="Arial"/>
      <family val="2"/>
    </font>
    <font>
      <i/>
      <sz val="6"/>
      <name val="Arial"/>
      <family val="2"/>
    </font>
    <font>
      <b/>
      <i/>
      <sz val="7"/>
      <name val="Arial"/>
      <family val="2"/>
    </font>
    <font>
      <b/>
      <sz val="7"/>
      <name val="Arial"/>
      <family val="2"/>
    </font>
    <font>
      <b/>
      <sz val="10"/>
      <name val="Arial"/>
      <family val="2"/>
    </font>
    <font>
      <b/>
      <i/>
      <u/>
      <sz val="9"/>
      <name val="Arial"/>
      <family val="2"/>
    </font>
    <font>
      <b/>
      <sz val="9"/>
      <color rgb="FF000000"/>
      <name val="Times New Roman"/>
      <family val="1"/>
    </font>
    <font>
      <b/>
      <sz val="10"/>
      <name val="Times New Roman"/>
      <family val="1"/>
    </font>
    <font>
      <b/>
      <sz val="8"/>
      <name val="Arial"/>
      <family val="2"/>
    </font>
    <font>
      <sz val="8"/>
      <color rgb="FF000000"/>
      <name val="Times New Roman"/>
      <family val="1"/>
    </font>
    <font>
      <b/>
      <u/>
      <sz val="8"/>
      <name val="Arial"/>
      <family val="2"/>
    </font>
    <font>
      <b/>
      <sz val="8"/>
      <color rgb="FF000000"/>
      <name val="Times New Roman"/>
      <family val="1"/>
    </font>
    <font>
      <b/>
      <sz val="10"/>
      <color rgb="FF000000"/>
      <name val="Times New Roman"/>
      <family val="1"/>
    </font>
    <font>
      <sz val="8.5"/>
      <color theme="1"/>
      <name val="Arial"/>
      <family val="2"/>
    </font>
    <font>
      <sz val="6"/>
      <color rgb="FF000000"/>
      <name val="Arial"/>
      <family val="2"/>
    </font>
    <font>
      <sz val="9"/>
      <color rgb="FFFF0000"/>
      <name val="Arial"/>
      <family val="2"/>
    </font>
    <font>
      <sz val="5"/>
      <color rgb="FF000000"/>
      <name val="Arial"/>
      <family val="2"/>
    </font>
    <font>
      <b/>
      <i/>
      <sz val="10"/>
      <name val="Arial"/>
      <family val="2"/>
    </font>
    <font>
      <b/>
      <i/>
      <sz val="11"/>
      <name val="Arial"/>
      <family val="2"/>
    </font>
    <font>
      <b/>
      <sz val="11"/>
      <name val="Arial"/>
      <family val="2"/>
    </font>
    <font>
      <b/>
      <sz val="11"/>
      <color rgb="FF000000"/>
      <name val="Times New Roman"/>
      <family val="1"/>
    </font>
  </fonts>
  <fills count="7">
    <fill>
      <patternFill patternType="none"/>
    </fill>
    <fill>
      <patternFill patternType="gray125"/>
    </fill>
    <fill>
      <patternFill patternType="solid">
        <fgColor rgb="FF78C27F"/>
        <bgColor indexed="64"/>
      </patternFill>
    </fill>
    <fill>
      <patternFill patternType="solid">
        <fgColor rgb="FFBDE1C0"/>
        <bgColor indexed="64"/>
      </patternFill>
    </fill>
    <fill>
      <patternFill patternType="solid">
        <fgColor rgb="FFE5F3E6"/>
        <bgColor indexed="64"/>
      </patternFill>
    </fill>
    <fill>
      <patternFill patternType="solid">
        <fgColor rgb="FFF4FAF4"/>
        <bgColor indexed="64"/>
      </patternFill>
    </fill>
    <fill>
      <patternFill patternType="solid">
        <fgColor theme="0"/>
        <bgColor indexed="64"/>
      </patternFill>
    </fill>
  </fills>
  <borders count="5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rgb="FFBDE1C0"/>
      </left>
      <right style="thin">
        <color rgb="FFBDE1C0"/>
      </right>
      <top style="thin">
        <color rgb="FFBDE1C0"/>
      </top>
      <bottom style="thin">
        <color rgb="FFBDE1C0"/>
      </bottom>
      <diagonal/>
    </border>
    <border>
      <left style="medium">
        <color rgb="FF26A632"/>
      </left>
      <right/>
      <top style="medium">
        <color rgb="FF26A632"/>
      </top>
      <bottom/>
      <diagonal/>
    </border>
    <border>
      <left/>
      <right/>
      <top style="medium">
        <color rgb="FF26A632"/>
      </top>
      <bottom/>
      <diagonal/>
    </border>
    <border>
      <left/>
      <right style="medium">
        <color rgb="FF26A632"/>
      </right>
      <top style="medium">
        <color rgb="FF26A632"/>
      </top>
      <bottom/>
      <diagonal/>
    </border>
    <border>
      <left style="medium">
        <color rgb="FF26A632"/>
      </left>
      <right style="thin">
        <color rgb="FFBDE1C0"/>
      </right>
      <top style="thin">
        <color rgb="FFBDE1C0"/>
      </top>
      <bottom style="thin">
        <color rgb="FFBDE1C0"/>
      </bottom>
      <diagonal/>
    </border>
    <border>
      <left style="thin">
        <color rgb="FFBDE1C0"/>
      </left>
      <right style="medium">
        <color rgb="FF26A632"/>
      </right>
      <top style="thin">
        <color rgb="FFBDE1C0"/>
      </top>
      <bottom style="thin">
        <color rgb="FFBDE1C0"/>
      </bottom>
      <diagonal/>
    </border>
    <border>
      <left style="medium">
        <color rgb="FF26A632"/>
      </left>
      <right style="thin">
        <color rgb="FFBDE1C0"/>
      </right>
      <top style="thin">
        <color rgb="FFBDE1C0"/>
      </top>
      <bottom style="medium">
        <color rgb="FF26A632"/>
      </bottom>
      <diagonal/>
    </border>
    <border>
      <left style="thin">
        <color rgb="FFBDE1C0"/>
      </left>
      <right style="thin">
        <color rgb="FFBDE1C0"/>
      </right>
      <top style="thin">
        <color rgb="FFBDE1C0"/>
      </top>
      <bottom style="medium">
        <color rgb="FF26A632"/>
      </bottom>
      <diagonal/>
    </border>
    <border>
      <left style="thin">
        <color rgb="FFBDE1C0"/>
      </left>
      <right style="medium">
        <color rgb="FF26A632"/>
      </right>
      <top style="thin">
        <color rgb="FFBDE1C0"/>
      </top>
      <bottom style="medium">
        <color rgb="FF26A632"/>
      </bottom>
      <diagonal/>
    </border>
    <border>
      <left style="medium">
        <color rgb="FF26A632"/>
      </left>
      <right style="thin">
        <color rgb="FFBDE1C0"/>
      </right>
      <top style="thin">
        <color rgb="FFBDE1C0"/>
      </top>
      <bottom/>
      <diagonal/>
    </border>
    <border>
      <left style="thin">
        <color rgb="FFBDE1C0"/>
      </left>
      <right style="thin">
        <color rgb="FFBDE1C0"/>
      </right>
      <top style="thin">
        <color rgb="FFBDE1C0"/>
      </top>
      <bottom/>
      <diagonal/>
    </border>
    <border>
      <left style="thin">
        <color rgb="FFBDE1C0"/>
      </left>
      <right style="medium">
        <color rgb="FF26A632"/>
      </right>
      <top style="thin">
        <color rgb="FFBDE1C0"/>
      </top>
      <bottom/>
      <diagonal/>
    </border>
    <border>
      <left style="medium">
        <color rgb="FF26A632"/>
      </left>
      <right style="thin">
        <color rgb="FFBDE1C0"/>
      </right>
      <top/>
      <bottom style="thin">
        <color rgb="FFBDE1C0"/>
      </bottom>
      <diagonal/>
    </border>
    <border>
      <left style="thin">
        <color rgb="FFBDE1C0"/>
      </left>
      <right style="thin">
        <color rgb="FFBDE1C0"/>
      </right>
      <top/>
      <bottom style="thin">
        <color rgb="FFBDE1C0"/>
      </bottom>
      <diagonal/>
    </border>
    <border>
      <left style="medium">
        <color rgb="FF26A632"/>
      </left>
      <right style="thin">
        <color rgb="FFBDE1C0"/>
      </right>
      <top/>
      <bottom/>
      <diagonal/>
    </border>
    <border>
      <left style="thin">
        <color rgb="FFBDE1C0"/>
      </left>
      <right style="thin">
        <color rgb="FFBDE1C0"/>
      </right>
      <top/>
      <bottom/>
      <diagonal/>
    </border>
    <border>
      <left style="medium">
        <color rgb="FF26A632"/>
      </left>
      <right style="thin">
        <color rgb="FFBDE1C0"/>
      </right>
      <top/>
      <bottom style="medium">
        <color rgb="FF26A632"/>
      </bottom>
      <diagonal/>
    </border>
    <border>
      <left style="thin">
        <color rgb="FFBDE1C0"/>
      </left>
      <right style="thin">
        <color rgb="FFBDE1C0"/>
      </right>
      <top/>
      <bottom style="medium">
        <color rgb="FF26A632"/>
      </bottom>
      <diagonal/>
    </border>
    <border>
      <left style="thin">
        <color indexed="64"/>
      </left>
      <right/>
      <top/>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top style="medium">
        <color indexed="64"/>
      </top>
      <bottom style="medium">
        <color indexed="64"/>
      </bottom>
      <diagonal/>
    </border>
    <border>
      <left style="thin">
        <color indexed="64"/>
      </left>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style="thin">
        <color indexed="64"/>
      </left>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s>
  <cellStyleXfs count="3">
    <xf numFmtId="0" fontId="0" fillId="0" borderId="0"/>
    <xf numFmtId="0" fontId="18" fillId="0" borderId="0" applyNumberFormat="0" applyFill="0" applyBorder="0" applyAlignment="0" applyProtection="0">
      <alignment vertical="top"/>
      <protection locked="0"/>
    </xf>
    <xf numFmtId="164" fontId="30" fillId="0" borderId="0" applyFont="0" applyFill="0" applyBorder="0" applyAlignment="0" applyProtection="0"/>
  </cellStyleXfs>
  <cellXfs count="669">
    <xf numFmtId="0" fontId="0" fillId="0" borderId="0" xfId="0" applyFill="1" applyBorder="1" applyAlignment="1">
      <alignment horizontal="left" vertical="top"/>
    </xf>
    <xf numFmtId="0" fontId="1" fillId="0" borderId="0" xfId="0" applyFont="1" applyFill="1" applyBorder="1" applyAlignment="1">
      <alignment horizontal="left" vertical="top"/>
    </xf>
    <xf numFmtId="0" fontId="2" fillId="0" borderId="0" xfId="0" applyFont="1" applyFill="1" applyBorder="1" applyAlignment="1">
      <alignment horizontal="left" vertical="top"/>
    </xf>
    <xf numFmtId="0" fontId="3" fillId="0" borderId="0" xfId="0" applyFont="1" applyFill="1" applyBorder="1" applyAlignment="1">
      <alignment horizontal="left" vertical="top"/>
    </xf>
    <xf numFmtId="0" fontId="2" fillId="0" borderId="0" xfId="0" applyFont="1" applyFill="1" applyBorder="1" applyAlignment="1">
      <alignment horizontal="center" vertical="top"/>
    </xf>
    <xf numFmtId="0" fontId="2" fillId="0" borderId="0" xfId="0" applyFont="1" applyFill="1" applyBorder="1" applyAlignment="1">
      <alignment vertical="top"/>
    </xf>
    <xf numFmtId="0" fontId="2" fillId="0" borderId="0" xfId="0" applyFont="1" applyFill="1" applyBorder="1" applyAlignment="1">
      <alignment horizontal="center" vertical="top"/>
    </xf>
    <xf numFmtId="0" fontId="1" fillId="0" borderId="0" xfId="0" applyFont="1" applyFill="1" applyBorder="1" applyAlignment="1">
      <alignment vertical="top" wrapText="1"/>
    </xf>
    <xf numFmtId="0" fontId="5" fillId="0" borderId="0" xfId="0" applyFont="1" applyFill="1" applyBorder="1" applyAlignment="1">
      <alignment horizontal="left" vertical="top"/>
    </xf>
    <xf numFmtId="0" fontId="6" fillId="0" borderId="0" xfId="0" applyFont="1" applyFill="1" applyBorder="1" applyAlignment="1">
      <alignment horizontal="left" vertical="top"/>
    </xf>
    <xf numFmtId="0" fontId="2" fillId="0" borderId="0" xfId="0" applyFont="1" applyFill="1" applyBorder="1" applyAlignment="1">
      <alignment horizontal="left"/>
    </xf>
    <xf numFmtId="0" fontId="1" fillId="0" borderId="0" xfId="0" applyFont="1" applyFill="1" applyBorder="1" applyAlignment="1">
      <alignment horizontal="left"/>
    </xf>
    <xf numFmtId="0" fontId="5" fillId="0" borderId="0" xfId="0" applyFont="1" applyFill="1" applyBorder="1" applyAlignment="1">
      <alignment vertical="top" wrapText="1"/>
    </xf>
    <xf numFmtId="0" fontId="7" fillId="0" borderId="0" xfId="0" applyFont="1" applyFill="1" applyBorder="1" applyAlignment="1">
      <alignment horizontal="left" vertical="top"/>
    </xf>
    <xf numFmtId="0" fontId="1" fillId="0" borderId="0" xfId="0" applyFont="1" applyFill="1" applyBorder="1" applyAlignment="1">
      <alignment vertical="top"/>
    </xf>
    <xf numFmtId="0" fontId="1" fillId="0" borderId="0" xfId="0" applyFont="1" applyFill="1" applyBorder="1" applyAlignment="1">
      <alignment vertical="top"/>
    </xf>
    <xf numFmtId="0" fontId="5" fillId="0" borderId="0" xfId="0" applyFont="1" applyFill="1" applyBorder="1" applyAlignment="1">
      <alignment vertical="top"/>
    </xf>
    <xf numFmtId="0" fontId="5" fillId="0" borderId="0" xfId="0" applyFont="1" applyFill="1" applyBorder="1" applyAlignment="1">
      <alignment horizontal="left"/>
    </xf>
    <xf numFmtId="0" fontId="7" fillId="0" borderId="0" xfId="0" applyFont="1" applyFill="1" applyBorder="1" applyAlignment="1">
      <alignment horizontal="left"/>
    </xf>
    <xf numFmtId="49" fontId="1" fillId="0" borderId="0" xfId="0" applyNumberFormat="1" applyFont="1" applyFill="1" applyBorder="1" applyAlignment="1">
      <alignment vertical="top" wrapText="1"/>
    </xf>
    <xf numFmtId="49" fontId="7" fillId="0" borderId="0" xfId="0" applyNumberFormat="1" applyFont="1" applyFill="1" applyBorder="1" applyAlignment="1">
      <alignment horizontal="left" vertical="top"/>
    </xf>
    <xf numFmtId="49" fontId="5" fillId="0" borderId="0" xfId="0" applyNumberFormat="1" applyFont="1" applyFill="1" applyBorder="1" applyAlignment="1">
      <alignment horizontal="left" vertical="top"/>
    </xf>
    <xf numFmtId="49" fontId="2" fillId="0" borderId="0" xfId="0" applyNumberFormat="1" applyFont="1" applyFill="1" applyBorder="1" applyAlignment="1">
      <alignment horizontal="left" vertical="top"/>
    </xf>
    <xf numFmtId="49" fontId="1" fillId="0" borderId="0" xfId="0" applyNumberFormat="1" applyFont="1" applyFill="1" applyBorder="1" applyAlignment="1">
      <alignment vertical="top"/>
    </xf>
    <xf numFmtId="49" fontId="7" fillId="0" borderId="0" xfId="0" applyNumberFormat="1" applyFont="1" applyFill="1" applyBorder="1" applyAlignment="1">
      <alignment vertical="top"/>
    </xf>
    <xf numFmtId="0" fontId="10" fillId="0" borderId="0" xfId="0" applyFont="1" applyFill="1" applyBorder="1" applyAlignment="1">
      <alignment horizontal="left" vertical="top"/>
    </xf>
    <xf numFmtId="0" fontId="8" fillId="0" borderId="0" xfId="0" applyFont="1" applyFill="1" applyBorder="1" applyAlignment="1">
      <alignment horizontal="left" vertical="top"/>
    </xf>
    <xf numFmtId="0" fontId="11" fillId="0" borderId="0" xfId="0" applyFont="1" applyAlignment="1">
      <alignment horizontal="center"/>
    </xf>
    <xf numFmtId="0" fontId="14" fillId="0" borderId="0" xfId="0" applyFont="1" applyAlignment="1"/>
    <xf numFmtId="0" fontId="15" fillId="0" borderId="0" xfId="0" applyFont="1" applyAlignment="1"/>
    <xf numFmtId="0" fontId="14" fillId="0" borderId="0" xfId="0" applyFont="1"/>
    <xf numFmtId="0" fontId="10" fillId="0" borderId="0" xfId="0" applyFont="1" applyFill="1" applyBorder="1" applyAlignment="1">
      <alignment vertical="top" wrapText="1"/>
    </xf>
    <xf numFmtId="49" fontId="10" fillId="0" borderId="0" xfId="0" applyNumberFormat="1" applyFont="1" applyFill="1" applyBorder="1" applyAlignment="1">
      <alignment vertical="top" wrapText="1"/>
    </xf>
    <xf numFmtId="0" fontId="15" fillId="0" borderId="0" xfId="0" applyFont="1"/>
    <xf numFmtId="0" fontId="15" fillId="0" borderId="0" xfId="0" applyFont="1" applyAlignment="1">
      <alignment vertical="center"/>
    </xf>
    <xf numFmtId="49" fontId="14" fillId="0" borderId="0" xfId="0" applyNumberFormat="1" applyFont="1" applyFill="1" applyBorder="1" applyAlignment="1">
      <alignment horizontal="right"/>
    </xf>
    <xf numFmtId="4" fontId="14" fillId="0" borderId="0" xfId="0" applyNumberFormat="1" applyFont="1" applyFill="1" applyBorder="1" applyAlignment="1"/>
    <xf numFmtId="49" fontId="17" fillId="0" borderId="0" xfId="0" applyNumberFormat="1" applyFont="1" applyFill="1" applyBorder="1" applyAlignment="1">
      <alignment vertical="top"/>
    </xf>
    <xf numFmtId="0" fontId="14" fillId="0" borderId="0" xfId="0" applyFont="1" applyAlignment="1">
      <alignment vertical="center"/>
    </xf>
    <xf numFmtId="49" fontId="13" fillId="0" borderId="0" xfId="0" applyNumberFormat="1" applyFont="1" applyFill="1" applyBorder="1" applyAlignment="1">
      <alignment horizontal="left" vertical="top"/>
    </xf>
    <xf numFmtId="0" fontId="8" fillId="0" borderId="0" xfId="0" applyFont="1" applyFill="1" applyBorder="1" applyAlignment="1">
      <alignment vertical="top" wrapText="1"/>
    </xf>
    <xf numFmtId="0" fontId="5" fillId="0" borderId="0" xfId="0" applyFont="1" applyFill="1" applyBorder="1" applyAlignment="1">
      <alignment vertical="top"/>
    </xf>
    <xf numFmtId="0" fontId="7" fillId="0" borderId="0" xfId="0" applyFont="1" applyFill="1" applyBorder="1" applyAlignment="1">
      <alignment horizontal="center"/>
    </xf>
    <xf numFmtId="0" fontId="9" fillId="0" borderId="0" xfId="0" applyFont="1" applyFill="1" applyBorder="1" applyAlignment="1">
      <alignment horizontal="left" vertical="top"/>
    </xf>
    <xf numFmtId="0" fontId="10" fillId="0" borderId="0" xfId="0" applyFont="1" applyFill="1" applyBorder="1" applyAlignment="1">
      <alignment horizontal="left"/>
    </xf>
    <xf numFmtId="0" fontId="1" fillId="0" borderId="0" xfId="0" applyFont="1" applyFill="1" applyBorder="1" applyAlignment="1">
      <alignment horizontal="justify" vertical="justify"/>
    </xf>
    <xf numFmtId="0" fontId="24" fillId="0" borderId="0" xfId="0" applyFont="1" applyFill="1" applyBorder="1" applyAlignment="1">
      <alignment horizontal="left" vertical="top"/>
    </xf>
    <xf numFmtId="0" fontId="19" fillId="0" borderId="0" xfId="0" applyFont="1" applyFill="1" applyBorder="1" applyAlignment="1">
      <alignment horizontal="left" vertical="top"/>
    </xf>
    <xf numFmtId="0" fontId="26" fillId="3" borderId="15" xfId="0" applyFont="1" applyFill="1" applyBorder="1" applyAlignment="1">
      <alignment horizontal="center" vertical="center"/>
    </xf>
    <xf numFmtId="0" fontId="26" fillId="3" borderId="11" xfId="0" applyFont="1" applyFill="1" applyBorder="1" applyAlignment="1">
      <alignment horizontal="center" vertical="center"/>
    </xf>
    <xf numFmtId="0" fontId="26" fillId="3" borderId="16" xfId="0" applyFont="1" applyFill="1" applyBorder="1" applyAlignment="1">
      <alignment horizontal="center" vertical="center"/>
    </xf>
    <xf numFmtId="0" fontId="26" fillId="5" borderId="15" xfId="0" applyFont="1" applyFill="1" applyBorder="1" applyAlignment="1">
      <alignment horizontal="center" vertical="center"/>
    </xf>
    <xf numFmtId="0" fontId="27" fillId="5" borderId="11" xfId="0" applyFont="1" applyFill="1" applyBorder="1" applyAlignment="1">
      <alignment vertical="center"/>
    </xf>
    <xf numFmtId="0" fontId="27" fillId="5" borderId="11" xfId="0" applyFont="1" applyFill="1" applyBorder="1" applyAlignment="1">
      <alignment vertical="center" wrapText="1"/>
    </xf>
    <xf numFmtId="49" fontId="27" fillId="5" borderId="11" xfId="0" applyNumberFormat="1" applyFont="1" applyFill="1" applyBorder="1" applyAlignment="1">
      <alignment vertical="center"/>
    </xf>
    <xf numFmtId="49" fontId="27" fillId="5" borderId="16" xfId="0" applyNumberFormat="1" applyFont="1" applyFill="1" applyBorder="1" applyAlignment="1">
      <alignment vertical="center"/>
    </xf>
    <xf numFmtId="0" fontId="26" fillId="0" borderId="15" xfId="0" applyFont="1" applyFill="1" applyBorder="1" applyAlignment="1">
      <alignment horizontal="center" vertical="center"/>
    </xf>
    <xf numFmtId="0" fontId="27" fillId="0" borderId="11" xfId="0" applyFont="1" applyFill="1" applyBorder="1" applyAlignment="1">
      <alignment vertical="center"/>
    </xf>
    <xf numFmtId="0" fontId="27" fillId="0" borderId="11" xfId="0" applyFont="1" applyFill="1" applyBorder="1" applyAlignment="1">
      <alignment vertical="center" wrapText="1"/>
    </xf>
    <xf numFmtId="49" fontId="27" fillId="0" borderId="11" xfId="0" applyNumberFormat="1" applyFont="1" applyFill="1" applyBorder="1" applyAlignment="1">
      <alignment vertical="center"/>
    </xf>
    <xf numFmtId="49" fontId="27" fillId="0" borderId="16" xfId="0" applyNumberFormat="1" applyFont="1" applyFill="1" applyBorder="1" applyAlignment="1">
      <alignment vertical="center"/>
    </xf>
    <xf numFmtId="0" fontId="26" fillId="5" borderId="17" xfId="0" applyFont="1" applyFill="1" applyBorder="1" applyAlignment="1">
      <alignment horizontal="center" vertical="center"/>
    </xf>
    <xf numFmtId="0" fontId="27" fillId="5" borderId="18" xfId="0" applyFont="1" applyFill="1" applyBorder="1" applyAlignment="1">
      <alignment vertical="center"/>
    </xf>
    <xf numFmtId="0" fontId="27" fillId="5" borderId="18" xfId="0" applyFont="1" applyFill="1" applyBorder="1" applyAlignment="1">
      <alignment vertical="center" wrapText="1"/>
    </xf>
    <xf numFmtId="49" fontId="27" fillId="5" borderId="18" xfId="0" applyNumberFormat="1" applyFont="1" applyFill="1" applyBorder="1" applyAlignment="1">
      <alignment vertical="center"/>
    </xf>
    <xf numFmtId="49" fontId="27" fillId="5" borderId="19" xfId="0" applyNumberFormat="1" applyFont="1" applyFill="1" applyBorder="1" applyAlignment="1">
      <alignment vertical="center"/>
    </xf>
    <xf numFmtId="0" fontId="21" fillId="0" borderId="0" xfId="0" applyFont="1"/>
    <xf numFmtId="0" fontId="28" fillId="0" borderId="0" xfId="0" applyFont="1" applyAlignment="1"/>
    <xf numFmtId="0" fontId="28" fillId="0" borderId="0" xfId="0" applyFont="1" applyBorder="1" applyAlignment="1">
      <alignment vertical="center"/>
    </xf>
    <xf numFmtId="49" fontId="28" fillId="0" borderId="0" xfId="0" applyNumberFormat="1" applyFont="1" applyBorder="1" applyAlignment="1">
      <alignment vertical="center"/>
    </xf>
    <xf numFmtId="0" fontId="29" fillId="0" borderId="0" xfId="0" applyFont="1" applyFill="1" applyBorder="1" applyAlignment="1">
      <alignment horizontal="left" vertical="top"/>
    </xf>
    <xf numFmtId="49" fontId="27" fillId="0" borderId="21" xfId="0" applyNumberFormat="1" applyFont="1" applyFill="1" applyBorder="1" applyAlignment="1">
      <alignment vertical="center"/>
    </xf>
    <xf numFmtId="49" fontId="27" fillId="0" borderId="22" xfId="0" applyNumberFormat="1" applyFont="1" applyFill="1" applyBorder="1" applyAlignment="1">
      <alignment vertical="center"/>
    </xf>
    <xf numFmtId="0" fontId="26" fillId="0" borderId="17" xfId="0" applyFont="1" applyFill="1" applyBorder="1" applyAlignment="1">
      <alignment horizontal="center" vertical="center"/>
    </xf>
    <xf numFmtId="0" fontId="27" fillId="0" borderId="18" xfId="0" applyFont="1" applyFill="1" applyBorder="1" applyAlignment="1">
      <alignment vertical="center"/>
    </xf>
    <xf numFmtId="0" fontId="27" fillId="0" borderId="18" xfId="0" applyFont="1" applyFill="1" applyBorder="1" applyAlignment="1">
      <alignment vertical="center" wrapText="1"/>
    </xf>
    <xf numFmtId="49" fontId="27" fillId="0" borderId="18" xfId="0" applyNumberFormat="1" applyFont="1" applyFill="1" applyBorder="1" applyAlignment="1">
      <alignment vertical="center"/>
    </xf>
    <xf numFmtId="49" fontId="27" fillId="0" borderId="19" xfId="0" applyNumberFormat="1" applyFont="1" applyFill="1" applyBorder="1" applyAlignment="1">
      <alignment vertical="center"/>
    </xf>
    <xf numFmtId="0" fontId="14" fillId="0" borderId="2" xfId="0" applyNumberFormat="1" applyFont="1" applyFill="1" applyBorder="1" applyAlignment="1"/>
    <xf numFmtId="0" fontId="14" fillId="0" borderId="4" xfId="0" applyNumberFormat="1" applyFont="1" applyFill="1" applyBorder="1" applyAlignment="1"/>
    <xf numFmtId="0" fontId="14" fillId="0" borderId="3" xfId="0" applyNumberFormat="1" applyFont="1" applyFill="1" applyBorder="1" applyAlignment="1"/>
    <xf numFmtId="0" fontId="15" fillId="0" borderId="0" xfId="0" applyNumberFormat="1" applyFont="1" applyFill="1" applyBorder="1" applyAlignment="1">
      <alignment horizontal="right"/>
    </xf>
    <xf numFmtId="0" fontId="15" fillId="0" borderId="4" xfId="0" applyNumberFormat="1" applyFont="1" applyFill="1" applyBorder="1" applyAlignment="1"/>
    <xf numFmtId="0" fontId="15" fillId="0" borderId="3" xfId="0" applyNumberFormat="1" applyFont="1" applyFill="1" applyBorder="1" applyAlignment="1"/>
    <xf numFmtId="0" fontId="14" fillId="0" borderId="2" xfId="0" applyNumberFormat="1" applyFont="1" applyFill="1" applyBorder="1" applyAlignment="1"/>
    <xf numFmtId="0" fontId="1" fillId="0" borderId="0" xfId="0" applyFont="1" applyFill="1" applyBorder="1" applyAlignment="1">
      <alignment vertical="justify"/>
    </xf>
    <xf numFmtId="0" fontId="1" fillId="0" borderId="0" xfId="0" applyFont="1" applyFill="1" applyBorder="1" applyAlignment="1">
      <alignment horizontal="center" vertical="justify"/>
    </xf>
    <xf numFmtId="0" fontId="1" fillId="0" borderId="0" xfId="0" applyFont="1" applyFill="1" applyBorder="1" applyAlignment="1">
      <alignment vertical="justify"/>
    </xf>
    <xf numFmtId="0" fontId="5" fillId="0" borderId="0" xfId="0" applyFont="1" applyAlignment="1"/>
    <xf numFmtId="0" fontId="1" fillId="0" borderId="0" xfId="0" applyFont="1" applyAlignment="1">
      <alignment horizontal="justify" wrapText="1"/>
    </xf>
    <xf numFmtId="0" fontId="0" fillId="0" borderId="0" xfId="0"/>
    <xf numFmtId="0" fontId="1" fillId="0" borderId="0" xfId="0" applyFont="1" applyAlignment="1">
      <alignment horizontal="justify" vertical="justify" wrapText="1"/>
    </xf>
    <xf numFmtId="0" fontId="31" fillId="0" borderId="0" xfId="0" applyFont="1" applyAlignment="1"/>
    <xf numFmtId="0" fontId="36" fillId="0" borderId="1" xfId="0" applyFont="1" applyBorder="1" applyAlignment="1">
      <alignment horizontal="center" vertical="center"/>
    </xf>
    <xf numFmtId="0" fontId="36" fillId="0" borderId="1" xfId="0" applyFont="1" applyBorder="1" applyAlignment="1">
      <alignment horizontal="center" vertical="center" wrapText="1"/>
    </xf>
    <xf numFmtId="14" fontId="37" fillId="0" borderId="1" xfId="0" applyNumberFormat="1" applyFont="1" applyBorder="1" applyAlignment="1">
      <alignment horizontal="center" vertical="center" wrapText="1"/>
    </xf>
    <xf numFmtId="0" fontId="31" fillId="0" borderId="0" xfId="0" applyFont="1" applyAlignment="1">
      <alignment wrapText="1"/>
    </xf>
    <xf numFmtId="0" fontId="31" fillId="0" borderId="0" xfId="0" applyFont="1" applyFill="1" applyBorder="1" applyAlignment="1">
      <alignment horizontal="left" vertical="top" wrapText="1"/>
    </xf>
    <xf numFmtId="49" fontId="15" fillId="0" borderId="0" xfId="0" applyNumberFormat="1" applyFont="1" applyFill="1" applyBorder="1" applyAlignment="1">
      <alignment horizontal="right"/>
    </xf>
    <xf numFmtId="164" fontId="15" fillId="0" borderId="0" xfId="2" applyFont="1" applyBorder="1" applyAlignment="1"/>
    <xf numFmtId="0" fontId="0" fillId="0" borderId="0" xfId="0" applyAlignment="1">
      <alignment horizontal="justify" wrapText="1"/>
    </xf>
    <xf numFmtId="0" fontId="12" fillId="6" borderId="0" xfId="0" applyFont="1" applyFill="1" applyBorder="1" applyAlignment="1">
      <alignment horizontal="left"/>
    </xf>
    <xf numFmtId="0" fontId="1" fillId="0" borderId="0" xfId="0" applyFont="1" applyAlignment="1">
      <alignment wrapText="1"/>
    </xf>
    <xf numFmtId="0" fontId="41" fillId="0" borderId="0" xfId="0" applyFont="1"/>
    <xf numFmtId="0" fontId="40" fillId="0" borderId="2" xfId="0" applyFont="1" applyBorder="1" applyAlignment="1">
      <alignment horizontal="left"/>
    </xf>
    <xf numFmtId="0" fontId="40" fillId="0" borderId="4" xfId="0" applyFont="1" applyBorder="1" applyAlignment="1">
      <alignment horizontal="left"/>
    </xf>
    <xf numFmtId="0" fontId="40" fillId="0" borderId="3" xfId="0" applyFont="1" applyBorder="1" applyAlignment="1">
      <alignment horizontal="left"/>
    </xf>
    <xf numFmtId="3" fontId="5" fillId="0" borderId="32" xfId="0" applyNumberFormat="1" applyFont="1" applyBorder="1" applyAlignment="1">
      <alignment horizontal="center"/>
    </xf>
    <xf numFmtId="4" fontId="5" fillId="0" borderId="32" xfId="0" applyNumberFormat="1" applyFont="1" applyBorder="1"/>
    <xf numFmtId="3" fontId="5" fillId="0" borderId="33" xfId="0" applyNumberFormat="1" applyFont="1" applyBorder="1" applyAlignment="1">
      <alignment horizontal="center"/>
    </xf>
    <xf numFmtId="0" fontId="5" fillId="0" borderId="33" xfId="0" applyFont="1" applyBorder="1"/>
    <xf numFmtId="3" fontId="2" fillId="0" borderId="1" xfId="0" applyNumberFormat="1" applyFont="1" applyBorder="1" applyAlignment="1">
      <alignment horizontal="center"/>
    </xf>
    <xf numFmtId="4" fontId="2" fillId="0" borderId="1" xfId="0" applyNumberFormat="1" applyFont="1" applyBorder="1"/>
    <xf numFmtId="0" fontId="2" fillId="0" borderId="5" xfId="0" applyFont="1" applyBorder="1" applyAlignment="1">
      <alignment horizontal="center"/>
    </xf>
    <xf numFmtId="0" fontId="2" fillId="0" borderId="6" xfId="0" applyFont="1" applyBorder="1" applyAlignment="1">
      <alignment horizontal="center"/>
    </xf>
    <xf numFmtId="0" fontId="2" fillId="0" borderId="7" xfId="0" applyFont="1" applyBorder="1" applyAlignment="1">
      <alignment horizontal="center"/>
    </xf>
    <xf numFmtId="0" fontId="2" fillId="0" borderId="30" xfId="0" applyFont="1" applyBorder="1" applyAlignment="1">
      <alignment horizontal="center"/>
    </xf>
    <xf numFmtId="0" fontId="2" fillId="0" borderId="33" xfId="0" applyFont="1" applyBorder="1" applyAlignment="1">
      <alignment horizontal="center"/>
    </xf>
    <xf numFmtId="0" fontId="5" fillId="0" borderId="29" xfId="0" applyFont="1" applyBorder="1" applyAlignment="1">
      <alignment horizontal="left"/>
    </xf>
    <xf numFmtId="0" fontId="5" fillId="0" borderId="0" xfId="0" applyFont="1" applyBorder="1" applyAlignment="1">
      <alignment horizontal="left"/>
    </xf>
    <xf numFmtId="0" fontId="5" fillId="0" borderId="31" xfId="0" applyFont="1" applyBorder="1" applyAlignment="1">
      <alignment horizontal="left"/>
    </xf>
    <xf numFmtId="0" fontId="1" fillId="0" borderId="29" xfId="0" applyFont="1" applyBorder="1" applyAlignment="1">
      <alignment horizontal="left"/>
    </xf>
    <xf numFmtId="0" fontId="1" fillId="0" borderId="0" xfId="0" applyFont="1" applyBorder="1" applyAlignment="1">
      <alignment horizontal="left"/>
    </xf>
    <xf numFmtId="0" fontId="1" fillId="0" borderId="31" xfId="0" applyFont="1" applyBorder="1" applyAlignment="1">
      <alignment horizontal="left"/>
    </xf>
    <xf numFmtId="0" fontId="5" fillId="0" borderId="8" xfId="0" applyFont="1" applyBorder="1"/>
    <xf numFmtId="0" fontId="5" fillId="0" borderId="9" xfId="0" applyFont="1" applyBorder="1"/>
    <xf numFmtId="0" fontId="5" fillId="0" borderId="10" xfId="0" applyFont="1" applyBorder="1"/>
    <xf numFmtId="0" fontId="2" fillId="0" borderId="8" xfId="0" applyFont="1" applyBorder="1" applyAlignment="1">
      <alignment horizontal="left"/>
    </xf>
    <xf numFmtId="0" fontId="2" fillId="0" borderId="9" xfId="0" applyFont="1" applyBorder="1" applyAlignment="1">
      <alignment horizontal="left"/>
    </xf>
    <xf numFmtId="0" fontId="2" fillId="0" borderId="10" xfId="0" applyFont="1" applyBorder="1" applyAlignment="1">
      <alignment horizontal="left"/>
    </xf>
    <xf numFmtId="0" fontId="40" fillId="0" borderId="2" xfId="0" applyFont="1" applyBorder="1"/>
    <xf numFmtId="0" fontId="40" fillId="0" borderId="4" xfId="0" applyFont="1" applyBorder="1"/>
    <xf numFmtId="0" fontId="1" fillId="0" borderId="29" xfId="0" applyFont="1" applyBorder="1"/>
    <xf numFmtId="0" fontId="5" fillId="0" borderId="5" xfId="0" applyFont="1" applyBorder="1"/>
    <xf numFmtId="0" fontId="5" fillId="0" borderId="6" xfId="0" applyFont="1" applyBorder="1"/>
    <xf numFmtId="0" fontId="5" fillId="0" borderId="0" xfId="0" applyFont="1" applyBorder="1"/>
    <xf numFmtId="0" fontId="5" fillId="0" borderId="29" xfId="0" applyFont="1" applyBorder="1"/>
    <xf numFmtId="0" fontId="2" fillId="0" borderId="0" xfId="0" applyFont="1"/>
    <xf numFmtId="0" fontId="5" fillId="0" borderId="0" xfId="0" applyFont="1"/>
    <xf numFmtId="43" fontId="5" fillId="0" borderId="9" xfId="0" applyNumberFormat="1" applyFont="1" applyBorder="1"/>
    <xf numFmtId="0" fontId="5" fillId="0" borderId="0" xfId="0" applyFont="1" applyAlignment="1">
      <alignment horizontal="justify" wrapText="1"/>
    </xf>
    <xf numFmtId="0" fontId="14" fillId="0" borderId="0" xfId="0" applyFont="1" applyFill="1" applyAlignment="1"/>
    <xf numFmtId="0" fontId="17" fillId="0" borderId="1" xfId="0" applyFont="1" applyBorder="1" applyAlignment="1">
      <alignment horizontal="center" vertical="center" wrapText="1"/>
    </xf>
    <xf numFmtId="0" fontId="17" fillId="0" borderId="1" xfId="0" applyFont="1" applyBorder="1" applyAlignment="1">
      <alignment horizontal="center" wrapText="1"/>
    </xf>
    <xf numFmtId="0" fontId="32" fillId="0" borderId="1" xfId="0" applyFont="1" applyBorder="1" applyAlignment="1">
      <alignment horizontal="center" vertical="center" wrapText="1"/>
    </xf>
    <xf numFmtId="0" fontId="0" fillId="0" borderId="1" xfId="0" applyBorder="1" applyAlignment="1">
      <alignment wrapText="1"/>
    </xf>
    <xf numFmtId="0" fontId="33" fillId="0" borderId="1" xfId="0" applyFont="1" applyBorder="1" applyAlignment="1">
      <alignment horizontal="center" vertical="center" wrapText="1"/>
    </xf>
    <xf numFmtId="0" fontId="16" fillId="0" borderId="1" xfId="0" applyFont="1" applyBorder="1"/>
    <xf numFmtId="0" fontId="17" fillId="0" borderId="1" xfId="0" applyFont="1" applyBorder="1" applyAlignment="1">
      <alignment horizontal="center"/>
    </xf>
    <xf numFmtId="14" fontId="36" fillId="0" borderId="1" xfId="0" applyNumberFormat="1" applyFont="1" applyBorder="1" applyAlignment="1">
      <alignment horizontal="center" vertical="center"/>
    </xf>
    <xf numFmtId="14" fontId="37" fillId="0" borderId="1" xfId="0" applyNumberFormat="1" applyFont="1" applyFill="1" applyBorder="1" applyAlignment="1">
      <alignment horizontal="center" vertical="center"/>
    </xf>
    <xf numFmtId="14" fontId="37" fillId="0" borderId="1" xfId="0" applyNumberFormat="1" applyFont="1" applyFill="1" applyBorder="1" applyAlignment="1">
      <alignment horizontal="center" vertical="center" wrapText="1"/>
    </xf>
    <xf numFmtId="14" fontId="37" fillId="0" borderId="1" xfId="0" quotePrefix="1" applyNumberFormat="1" applyFont="1" applyFill="1" applyBorder="1" applyAlignment="1">
      <alignment horizontal="center" vertical="center"/>
    </xf>
    <xf numFmtId="0" fontId="1" fillId="0" borderId="0" xfId="0" applyFont="1" applyFill="1" applyBorder="1" applyAlignment="1">
      <alignment vertical="center" wrapText="1"/>
    </xf>
    <xf numFmtId="49" fontId="1" fillId="0" borderId="0" xfId="0" applyNumberFormat="1" applyFont="1" applyFill="1" applyBorder="1" applyAlignment="1">
      <alignment vertical="center" wrapText="1"/>
    </xf>
    <xf numFmtId="0" fontId="8" fillId="0" borderId="0" xfId="0" applyFont="1" applyFill="1" applyBorder="1" applyAlignment="1">
      <alignment horizontal="left" vertical="center"/>
    </xf>
    <xf numFmtId="0" fontId="16" fillId="0" borderId="0" xfId="0" applyFont="1" applyFill="1" applyBorder="1" applyAlignment="1">
      <alignment horizontal="justify" vertical="justify"/>
    </xf>
    <xf numFmtId="0" fontId="31" fillId="0" borderId="0" xfId="0" applyFont="1" applyFill="1" applyBorder="1" applyAlignment="1">
      <alignment horizontal="left" vertical="top"/>
    </xf>
    <xf numFmtId="0" fontId="31" fillId="0" borderId="0" xfId="0" applyFont="1"/>
    <xf numFmtId="0" fontId="1" fillId="0" borderId="0" xfId="0" applyFont="1"/>
    <xf numFmtId="0" fontId="2" fillId="0" borderId="0" xfId="0" applyFont="1" applyAlignment="1">
      <alignment horizontal="left"/>
    </xf>
    <xf numFmtId="0" fontId="31" fillId="0" borderId="0" xfId="0" applyFont="1" applyAlignment="1">
      <alignment horizontal="left"/>
    </xf>
    <xf numFmtId="0" fontId="1" fillId="0" borderId="0" xfId="0" applyFont="1" applyAlignment="1">
      <alignment horizontal="left" vertical="center" wrapText="1"/>
    </xf>
    <xf numFmtId="0" fontId="1" fillId="0" borderId="42" xfId="0" applyFont="1" applyBorder="1"/>
    <xf numFmtId="0" fontId="8" fillId="0" borderId="9" xfId="0" applyFont="1" applyFill="1" applyBorder="1" applyAlignment="1">
      <alignment horizontal="left" vertical="top"/>
    </xf>
    <xf numFmtId="0" fontId="8" fillId="0" borderId="6" xfId="0" applyFont="1" applyFill="1" applyBorder="1" applyAlignment="1">
      <alignment horizontal="left" vertical="top"/>
    </xf>
    <xf numFmtId="0" fontId="31" fillId="0" borderId="41" xfId="0" applyFont="1" applyBorder="1"/>
    <xf numFmtId="0" fontId="44" fillId="0" borderId="36" xfId="0" applyFont="1" applyBorder="1"/>
    <xf numFmtId="0" fontId="45" fillId="0" borderId="37" xfId="0" applyFont="1" applyBorder="1"/>
    <xf numFmtId="0" fontId="44" fillId="0" borderId="40" xfId="0" applyFont="1" applyBorder="1"/>
    <xf numFmtId="0" fontId="45" fillId="0" borderId="9" xfId="0" applyFont="1" applyBorder="1"/>
    <xf numFmtId="0" fontId="9" fillId="0" borderId="9" xfId="0" applyFont="1" applyFill="1" applyBorder="1" applyAlignment="1">
      <alignment horizontal="left" vertical="top"/>
    </xf>
    <xf numFmtId="0" fontId="44" fillId="0" borderId="39" xfId="0" applyFont="1" applyBorder="1"/>
    <xf numFmtId="0" fontId="45" fillId="0" borderId="6" xfId="0" applyFont="1" applyBorder="1"/>
    <xf numFmtId="0" fontId="9" fillId="0" borderId="6" xfId="0" applyFont="1" applyFill="1" applyBorder="1" applyAlignment="1">
      <alignment horizontal="left" vertical="top"/>
    </xf>
    <xf numFmtId="0" fontId="44" fillId="0" borderId="38" xfId="0" applyFont="1" applyBorder="1"/>
    <xf numFmtId="0" fontId="45" fillId="0" borderId="0" xfId="0" applyFont="1" applyBorder="1"/>
    <xf numFmtId="0" fontId="46" fillId="0" borderId="38" xfId="0" applyFont="1" applyBorder="1"/>
    <xf numFmtId="0" fontId="44" fillId="0" borderId="40" xfId="0" quotePrefix="1" applyFont="1" applyBorder="1"/>
    <xf numFmtId="0" fontId="44" fillId="0" borderId="38" xfId="0" quotePrefix="1" applyFont="1" applyBorder="1"/>
    <xf numFmtId="0" fontId="8" fillId="0" borderId="37" xfId="0" applyFont="1" applyFill="1" applyBorder="1" applyAlignment="1">
      <alignment horizontal="left" vertical="top"/>
    </xf>
    <xf numFmtId="0" fontId="9" fillId="0" borderId="37" xfId="0" applyFont="1" applyFill="1" applyBorder="1" applyAlignment="1">
      <alignment horizontal="left" vertical="top"/>
    </xf>
    <xf numFmtId="0" fontId="5" fillId="0" borderId="42" xfId="0" applyFont="1" applyFill="1" applyBorder="1" applyAlignment="1">
      <alignment horizontal="left" vertical="top"/>
    </xf>
    <xf numFmtId="0" fontId="44" fillId="0" borderId="35" xfId="0" quotePrefix="1" applyFont="1" applyBorder="1" applyAlignment="1">
      <alignment horizontal="center" vertical="center" wrapText="1"/>
    </xf>
    <xf numFmtId="0" fontId="16" fillId="0" borderId="0" xfId="0" applyFont="1"/>
    <xf numFmtId="9" fontId="16" fillId="0" borderId="4" xfId="0" applyNumberFormat="1" applyFont="1" applyBorder="1"/>
    <xf numFmtId="49" fontId="10" fillId="0" borderId="0" xfId="0" applyNumberFormat="1" applyFont="1" applyFill="1" applyBorder="1" applyAlignment="1">
      <alignment horizontal="left" vertical="top"/>
    </xf>
    <xf numFmtId="49" fontId="44" fillId="0" borderId="0" xfId="0" applyNumberFormat="1" applyFont="1" applyFill="1" applyBorder="1" applyAlignment="1">
      <alignment horizontal="left" vertical="top"/>
    </xf>
    <xf numFmtId="0" fontId="12" fillId="0" borderId="0" xfId="0" applyFont="1" applyFill="1" applyBorder="1" applyAlignment="1">
      <alignment horizontal="left" vertical="top"/>
    </xf>
    <xf numFmtId="0" fontId="0" fillId="0" borderId="0" xfId="0" applyFill="1" applyBorder="1" applyAlignment="1">
      <alignment horizontal="left" vertical="top"/>
    </xf>
    <xf numFmtId="0" fontId="14" fillId="0" borderId="2" xfId="0" applyNumberFormat="1" applyFont="1" applyFill="1" applyBorder="1" applyAlignment="1"/>
    <xf numFmtId="0" fontId="5" fillId="0" borderId="0" xfId="0" applyFont="1" applyFill="1" applyBorder="1" applyAlignment="1">
      <alignment horizontal="left"/>
    </xf>
    <xf numFmtId="0" fontId="10" fillId="0" borderId="0" xfId="0" applyFont="1" applyFill="1" applyBorder="1" applyAlignment="1">
      <alignment horizontal="justify" vertical="justify" wrapText="1"/>
    </xf>
    <xf numFmtId="0" fontId="44" fillId="0" borderId="0" xfId="0" applyFont="1" applyBorder="1" applyAlignment="1">
      <alignment horizontal="center" vertical="center" wrapText="1"/>
    </xf>
    <xf numFmtId="44" fontId="5" fillId="0" borderId="0" xfId="0" applyNumberFormat="1" applyFont="1" applyFill="1" applyBorder="1" applyAlignment="1">
      <alignment horizontal="left" vertical="top"/>
    </xf>
    <xf numFmtId="4" fontId="36" fillId="0" borderId="1" xfId="0" applyNumberFormat="1" applyFont="1" applyBorder="1" applyAlignment="1">
      <alignment horizontal="right" vertical="center" wrapText="1"/>
    </xf>
    <xf numFmtId="4" fontId="39" fillId="0" borderId="1" xfId="0" applyNumberFormat="1" applyFont="1" applyBorder="1" applyAlignment="1">
      <alignment horizontal="right" vertical="center"/>
    </xf>
    <xf numFmtId="14" fontId="36" fillId="0" borderId="1" xfId="0" applyNumberFormat="1" applyFont="1" applyFill="1" applyBorder="1" applyAlignment="1">
      <alignment horizontal="center" vertical="center"/>
    </xf>
    <xf numFmtId="0" fontId="36" fillId="0" borderId="1" xfId="0" applyFont="1" applyFill="1" applyBorder="1" applyAlignment="1">
      <alignment horizontal="center" vertical="center"/>
    </xf>
    <xf numFmtId="0" fontId="36" fillId="0" borderId="1" xfId="0" applyFont="1" applyFill="1" applyBorder="1" applyAlignment="1">
      <alignment horizontal="center" vertical="center" wrapText="1"/>
    </xf>
    <xf numFmtId="4" fontId="36" fillId="0" borderId="1" xfId="0" applyNumberFormat="1" applyFont="1" applyFill="1" applyBorder="1" applyAlignment="1">
      <alignment horizontal="right" vertical="center" wrapText="1"/>
    </xf>
    <xf numFmtId="164" fontId="15" fillId="0" borderId="0" xfId="2" applyFont="1" applyFill="1" applyBorder="1" applyAlignment="1"/>
    <xf numFmtId="164" fontId="5" fillId="0" borderId="0" xfId="2" applyFont="1" applyFill="1" applyBorder="1" applyAlignment="1">
      <alignment horizontal="left" vertical="top"/>
    </xf>
    <xf numFmtId="0" fontId="7" fillId="0" borderId="42" xfId="0" applyFont="1" applyFill="1" applyBorder="1" applyAlignment="1">
      <alignment horizontal="left" vertical="top"/>
    </xf>
    <xf numFmtId="0" fontId="7" fillId="0" borderId="45" xfId="0" applyFont="1" applyFill="1" applyBorder="1" applyAlignment="1">
      <alignment horizontal="left" vertical="top"/>
    </xf>
    <xf numFmtId="0" fontId="14" fillId="0" borderId="0" xfId="0" applyNumberFormat="1" applyFont="1" applyFill="1" applyBorder="1" applyAlignment="1"/>
    <xf numFmtId="9" fontId="14" fillId="0" borderId="0" xfId="0" applyNumberFormat="1" applyFont="1" applyFill="1" applyBorder="1" applyAlignment="1"/>
    <xf numFmtId="0" fontId="1" fillId="0" borderId="0" xfId="0" applyFont="1" applyAlignment="1">
      <alignment horizontal="justify" vertical="justify" wrapText="1"/>
    </xf>
    <xf numFmtId="0" fontId="1" fillId="0" borderId="0" xfId="0" applyFont="1" applyAlignment="1">
      <alignment horizontal="justify" wrapText="1"/>
    </xf>
    <xf numFmtId="0" fontId="5" fillId="0" borderId="0" xfId="0" applyFont="1" applyAlignment="1">
      <alignment horizontal="justify" vertical="justify" wrapText="1"/>
    </xf>
    <xf numFmtId="0" fontId="31" fillId="0" borderId="0" xfId="0" applyFont="1" applyAlignment="1">
      <alignment wrapText="1"/>
    </xf>
    <xf numFmtId="0" fontId="31" fillId="0" borderId="0" xfId="0" applyFont="1" applyFill="1" applyBorder="1" applyAlignment="1">
      <alignment horizontal="left" vertical="top" wrapText="1"/>
    </xf>
    <xf numFmtId="0" fontId="14" fillId="0" borderId="0" xfId="0" applyFont="1" applyAlignment="1">
      <alignment horizontal="justify" vertical="justify" wrapText="1"/>
    </xf>
    <xf numFmtId="0" fontId="0" fillId="0" borderId="0" xfId="0" applyFill="1" applyBorder="1" applyAlignment="1">
      <alignment horizontal="left" vertical="top" wrapText="1"/>
    </xf>
    <xf numFmtId="0" fontId="5" fillId="0" borderId="0" xfId="0" applyFont="1" applyFill="1" applyBorder="1" applyAlignment="1">
      <alignment horizontal="left"/>
    </xf>
    <xf numFmtId="0" fontId="5" fillId="0" borderId="0" xfId="0" applyFont="1" applyAlignment="1">
      <alignment wrapText="1"/>
    </xf>
    <xf numFmtId="0" fontId="31" fillId="0" borderId="0" xfId="0" applyFont="1" applyFill="1" applyBorder="1" applyAlignment="1">
      <alignment horizontal="left" wrapText="1"/>
    </xf>
    <xf numFmtId="0" fontId="36" fillId="0" borderId="1" xfId="0" quotePrefix="1" applyFont="1" applyFill="1" applyBorder="1" applyAlignment="1">
      <alignment horizontal="center" vertical="center"/>
    </xf>
    <xf numFmtId="4" fontId="16" fillId="0" borderId="0" xfId="0" applyNumberFormat="1" applyFont="1" applyFill="1" applyBorder="1" applyAlignment="1">
      <alignment vertical="top" wrapText="1"/>
    </xf>
    <xf numFmtId="49" fontId="51" fillId="0" borderId="0" xfId="0" applyNumberFormat="1" applyFont="1" applyFill="1" applyBorder="1" applyAlignment="1">
      <alignment vertical="center" wrapText="1"/>
    </xf>
    <xf numFmtId="166" fontId="1" fillId="0" borderId="0" xfId="0" applyNumberFormat="1" applyFont="1" applyBorder="1" applyAlignment="1">
      <alignment horizontal="right" wrapText="1"/>
    </xf>
    <xf numFmtId="166" fontId="5" fillId="0" borderId="0" xfId="0" applyNumberFormat="1" applyFont="1" applyFill="1" applyBorder="1" applyAlignment="1">
      <alignment horizontal="left" vertical="top" wrapText="1"/>
    </xf>
    <xf numFmtId="0" fontId="16" fillId="0" borderId="0" xfId="0" applyFont="1" applyFill="1" applyBorder="1" applyAlignment="1">
      <alignment horizontal="justify" vertical="justify"/>
    </xf>
    <xf numFmtId="0" fontId="0" fillId="0" borderId="0" xfId="0" applyFill="1" applyBorder="1" applyAlignment="1">
      <alignment horizontal="justify" vertical="justify"/>
    </xf>
    <xf numFmtId="0" fontId="1" fillId="0" borderId="0" xfId="0" applyFont="1" applyAlignment="1">
      <alignment horizontal="justify" vertical="justify" wrapText="1"/>
    </xf>
    <xf numFmtId="0" fontId="1" fillId="0" borderId="0" xfId="0" applyFont="1" applyAlignment="1">
      <alignment horizontal="justify" wrapText="1"/>
    </xf>
    <xf numFmtId="0" fontId="0" fillId="0" borderId="0" xfId="0" applyFill="1" applyBorder="1" applyAlignment="1">
      <alignment horizontal="left" vertical="top"/>
    </xf>
    <xf numFmtId="0" fontId="31" fillId="0" borderId="0" xfId="0" applyFont="1" applyFill="1" applyBorder="1" applyAlignment="1">
      <alignment horizontal="left" vertical="top" wrapText="1"/>
    </xf>
    <xf numFmtId="43" fontId="5" fillId="0" borderId="0" xfId="0" applyNumberFormat="1" applyFont="1" applyFill="1" applyBorder="1" applyAlignment="1">
      <alignment horizontal="left" vertical="top"/>
    </xf>
    <xf numFmtId="164" fontId="1" fillId="0" borderId="0" xfId="0" applyNumberFormat="1" applyFont="1" applyFill="1" applyBorder="1" applyAlignment="1">
      <alignment vertical="top" wrapText="1"/>
    </xf>
    <xf numFmtId="0" fontId="36" fillId="0" borderId="1" xfId="0" quotePrefix="1" applyFont="1" applyFill="1" applyBorder="1" applyAlignment="1">
      <alignment horizontal="center" vertical="center" wrapText="1"/>
    </xf>
    <xf numFmtId="0" fontId="37" fillId="0" borderId="1" xfId="0" quotePrefix="1" applyNumberFormat="1" applyFont="1" applyFill="1" applyBorder="1" applyAlignment="1">
      <alignment horizontal="center" vertical="center"/>
    </xf>
    <xf numFmtId="43" fontId="14" fillId="0" borderId="0" xfId="0" applyNumberFormat="1" applyFont="1" applyFill="1" applyBorder="1" applyAlignment="1"/>
    <xf numFmtId="0" fontId="1" fillId="0" borderId="0" xfId="0" applyFont="1" applyAlignment="1">
      <alignment horizontal="justify" wrapText="1"/>
    </xf>
    <xf numFmtId="0" fontId="1" fillId="0" borderId="0" xfId="0" applyFont="1" applyAlignment="1">
      <alignment horizontal="justify" vertical="justify" wrapText="1"/>
    </xf>
    <xf numFmtId="0" fontId="31" fillId="0" borderId="0" xfId="0" applyFont="1" applyFill="1" applyBorder="1" applyAlignment="1">
      <alignment horizontal="left" vertical="top" wrapText="1"/>
    </xf>
    <xf numFmtId="0" fontId="0" fillId="0" borderId="0" xfId="0" applyFill="1" applyBorder="1" applyAlignment="1">
      <alignment horizontal="left" vertical="top"/>
    </xf>
    <xf numFmtId="43" fontId="35" fillId="0" borderId="0" xfId="0" applyNumberFormat="1" applyFont="1" applyFill="1" applyBorder="1" applyAlignment="1">
      <alignment horizontal="left" vertical="top"/>
    </xf>
    <xf numFmtId="0" fontId="1" fillId="0" borderId="0" xfId="0" applyFont="1" applyAlignment="1">
      <alignment horizontal="justify" vertical="justify" wrapText="1"/>
    </xf>
    <xf numFmtId="0" fontId="31" fillId="0" borderId="0" xfId="0" applyFont="1" applyAlignment="1">
      <alignment wrapText="1"/>
    </xf>
    <xf numFmtId="0" fontId="31" fillId="0" borderId="0" xfId="0" applyFont="1" applyFill="1" applyBorder="1" applyAlignment="1">
      <alignment horizontal="left" vertical="top" wrapText="1"/>
    </xf>
    <xf numFmtId="164" fontId="0" fillId="0" borderId="0" xfId="0" applyNumberFormat="1" applyAlignment="1">
      <alignment horizontal="justify" wrapText="1"/>
    </xf>
    <xf numFmtId="0" fontId="45" fillId="0" borderId="0" xfId="0" applyFont="1" applyBorder="1" applyAlignment="1"/>
    <xf numFmtId="0" fontId="0" fillId="0" borderId="0" xfId="0" applyFill="1" applyBorder="1" applyAlignment="1"/>
    <xf numFmtId="0" fontId="1" fillId="0" borderId="0" xfId="0" applyFont="1" applyAlignment="1">
      <alignment horizontal="justify" wrapText="1"/>
    </xf>
    <xf numFmtId="0" fontId="0" fillId="0" borderId="0" xfId="0" applyFill="1" applyBorder="1" applyAlignment="1">
      <alignment horizontal="left" vertical="top"/>
    </xf>
    <xf numFmtId="0" fontId="14" fillId="0" borderId="0" xfId="0" applyFont="1" applyAlignment="1">
      <alignment horizontal="left" vertical="justify"/>
    </xf>
    <xf numFmtId="44" fontId="7" fillId="0" borderId="0" xfId="0" applyNumberFormat="1" applyFont="1" applyFill="1" applyBorder="1" applyAlignment="1">
      <alignment horizontal="left" vertical="top"/>
    </xf>
    <xf numFmtId="0" fontId="48" fillId="0" borderId="0" xfId="0" applyFont="1" applyFill="1" applyBorder="1" applyAlignment="1">
      <alignment horizontal="left" vertical="top"/>
    </xf>
    <xf numFmtId="0" fontId="1" fillId="0" borderId="0" xfId="0" applyFont="1" applyAlignment="1">
      <alignment horizontal="justify" wrapText="1"/>
    </xf>
    <xf numFmtId="0" fontId="1" fillId="0" borderId="0" xfId="0" applyFont="1" applyAlignment="1">
      <alignment horizontal="justify" vertical="justify" wrapText="1"/>
    </xf>
    <xf numFmtId="0" fontId="5" fillId="0" borderId="0" xfId="0" applyFont="1" applyFill="1" applyBorder="1" applyAlignment="1">
      <alignment horizontal="center" vertical="center" wrapText="1"/>
    </xf>
    <xf numFmtId="0" fontId="31" fillId="0" borderId="0" xfId="0" applyFont="1" applyAlignment="1">
      <alignment wrapText="1"/>
    </xf>
    <xf numFmtId="0" fontId="31" fillId="0" borderId="0" xfId="0" applyFont="1" applyFill="1" applyBorder="1" applyAlignment="1">
      <alignment horizontal="left" vertical="top" wrapText="1"/>
    </xf>
    <xf numFmtId="0" fontId="5" fillId="0" borderId="0" xfId="0" applyFont="1" applyAlignment="1">
      <alignment wrapText="1"/>
    </xf>
    <xf numFmtId="0" fontId="17" fillId="0" borderId="1" xfId="0" applyFont="1" applyBorder="1" applyAlignment="1">
      <alignment horizontal="center" vertical="center" wrapText="1"/>
    </xf>
    <xf numFmtId="0" fontId="5" fillId="0" borderId="0" xfId="0" applyFont="1" applyFill="1" applyBorder="1" applyAlignment="1">
      <alignment horizontal="left" wrapText="1"/>
    </xf>
    <xf numFmtId="0" fontId="1" fillId="0" borderId="0" xfId="0" applyFont="1" applyAlignment="1">
      <alignment horizontal="justify" wrapText="1"/>
    </xf>
    <xf numFmtId="0" fontId="0" fillId="0" borderId="0" xfId="0" applyFill="1" applyBorder="1" applyAlignment="1">
      <alignment horizontal="left" vertical="top"/>
    </xf>
    <xf numFmtId="0" fontId="31" fillId="0" borderId="0" xfId="0" applyFont="1" applyFill="1" applyBorder="1" applyAlignment="1">
      <alignment horizontal="left" vertical="top" wrapText="1"/>
    </xf>
    <xf numFmtId="0" fontId="1" fillId="0" borderId="0" xfId="0" applyFont="1" applyFill="1" applyBorder="1" applyAlignment="1">
      <alignment vertical="justify"/>
    </xf>
    <xf numFmtId="0" fontId="38" fillId="0" borderId="0" xfId="0" applyFont="1" applyBorder="1" applyAlignment="1">
      <alignment horizontal="center" vertical="center" wrapText="1"/>
    </xf>
    <xf numFmtId="0" fontId="34" fillId="0" borderId="0" xfId="0" applyFont="1" applyBorder="1" applyAlignment="1">
      <alignment wrapText="1"/>
    </xf>
    <xf numFmtId="4" fontId="39" fillId="0" borderId="0" xfId="0" applyNumberFormat="1" applyFont="1" applyBorder="1" applyAlignment="1">
      <alignment horizontal="right" vertical="center"/>
    </xf>
    <xf numFmtId="14" fontId="37" fillId="0" borderId="1" xfId="0" quotePrefix="1" applyNumberFormat="1" applyFont="1" applyFill="1" applyBorder="1" applyAlignment="1">
      <alignment horizontal="center" vertical="center" wrapText="1"/>
    </xf>
    <xf numFmtId="14" fontId="36" fillId="0" borderId="1" xfId="0" applyNumberFormat="1" applyFont="1" applyFill="1" applyBorder="1" applyAlignment="1">
      <alignment horizontal="center" vertical="center" wrapText="1"/>
    </xf>
    <xf numFmtId="0" fontId="0" fillId="0" borderId="0" xfId="0" applyFill="1" applyBorder="1" applyAlignment="1">
      <alignment wrapText="1"/>
    </xf>
    <xf numFmtId="0" fontId="2" fillId="0" borderId="0" xfId="0" applyFont="1" applyFill="1" applyBorder="1" applyAlignment="1">
      <alignment horizontal="center" vertical="center"/>
    </xf>
    <xf numFmtId="0" fontId="11" fillId="0" borderId="0" xfId="0" applyFont="1" applyAlignment="1">
      <alignment horizontal="center" vertical="center"/>
    </xf>
    <xf numFmtId="0" fontId="1" fillId="0" borderId="0" xfId="0" applyFont="1" applyAlignment="1">
      <alignment horizontal="center" vertical="center" wrapText="1"/>
    </xf>
    <xf numFmtId="0" fontId="5" fillId="0" borderId="0" xfId="0" applyFont="1" applyFill="1" applyBorder="1" applyAlignment="1">
      <alignment horizontal="center" vertical="center"/>
    </xf>
    <xf numFmtId="0" fontId="7" fillId="0" borderId="1" xfId="0" applyFont="1" applyBorder="1" applyAlignment="1">
      <alignment horizontal="center" vertical="center" wrapText="1"/>
    </xf>
    <xf numFmtId="0" fontId="5" fillId="0" borderId="1" xfId="0" applyFont="1" applyBorder="1" applyAlignment="1">
      <alignment horizontal="center" wrapText="1"/>
    </xf>
    <xf numFmtId="4" fontId="5" fillId="0" borderId="0" xfId="0" applyNumberFormat="1" applyFont="1" applyBorder="1" applyAlignment="1">
      <alignment wrapText="1"/>
    </xf>
    <xf numFmtId="4" fontId="0" fillId="0" borderId="0" xfId="0" applyNumberFormat="1" applyFill="1" applyBorder="1" applyAlignment="1">
      <alignment wrapText="1"/>
    </xf>
    <xf numFmtId="164" fontId="7" fillId="0" borderId="0" xfId="2" applyFont="1" applyBorder="1" applyAlignment="1">
      <alignment wrapText="1"/>
    </xf>
    <xf numFmtId="164" fontId="48" fillId="0" borderId="0" xfId="2" applyFont="1" applyFill="1" applyBorder="1" applyAlignment="1">
      <alignment wrapText="1"/>
    </xf>
    <xf numFmtId="0" fontId="35" fillId="0" borderId="1" xfId="0" applyFont="1" applyBorder="1" applyAlignment="1">
      <alignment horizontal="center" wrapText="1"/>
    </xf>
    <xf numFmtId="15" fontId="35" fillId="0" borderId="1" xfId="0" quotePrefix="1" applyNumberFormat="1" applyFont="1" applyBorder="1" applyAlignment="1">
      <alignment horizontal="center" wrapText="1"/>
    </xf>
    <xf numFmtId="0" fontId="14" fillId="0" borderId="0" xfId="0" applyFont="1" applyAlignment="1">
      <alignment horizontal="justify" wrapText="1"/>
    </xf>
    <xf numFmtId="43" fontId="1" fillId="0" borderId="0" xfId="0" applyNumberFormat="1" applyFont="1" applyFill="1" applyBorder="1" applyAlignment="1">
      <alignment wrapText="1"/>
    </xf>
    <xf numFmtId="0" fontId="15" fillId="0" borderId="0" xfId="0" applyFont="1" applyFill="1" applyAlignment="1"/>
    <xf numFmtId="0" fontId="1" fillId="0" borderId="0" xfId="0" applyFont="1" applyFill="1" applyAlignment="1">
      <alignment horizontal="justify" vertical="justify" wrapText="1"/>
    </xf>
    <xf numFmtId="0" fontId="1" fillId="0" borderId="29" xfId="0" applyFont="1" applyFill="1" applyBorder="1"/>
    <xf numFmtId="0" fontId="1" fillId="0" borderId="0" xfId="0" applyFont="1" applyFill="1" applyBorder="1"/>
    <xf numFmtId="0" fontId="5" fillId="0" borderId="0" xfId="0" applyFont="1" applyFill="1" applyBorder="1"/>
    <xf numFmtId="167" fontId="52" fillId="0" borderId="0" xfId="0" applyNumberFormat="1" applyFont="1" applyFill="1" applyBorder="1" applyAlignment="1">
      <alignment horizontal="right" vertical="center"/>
    </xf>
    <xf numFmtId="164" fontId="1" fillId="0" borderId="0" xfId="2" applyFont="1" applyFill="1" applyBorder="1" applyAlignment="1">
      <alignment vertical="justify"/>
    </xf>
    <xf numFmtId="0" fontId="7" fillId="0" borderId="51" xfId="0" applyFont="1" applyFill="1" applyBorder="1" applyAlignment="1">
      <alignment horizontal="left" vertical="top"/>
    </xf>
    <xf numFmtId="0" fontId="1" fillId="0" borderId="0" xfId="0" applyFont="1" applyFill="1" applyBorder="1" applyAlignment="1">
      <alignment vertical="justify"/>
    </xf>
    <xf numFmtId="0" fontId="5" fillId="0" borderId="0" xfId="0" applyFont="1" applyAlignment="1">
      <alignment wrapText="1"/>
    </xf>
    <xf numFmtId="0" fontId="1" fillId="0" borderId="0" xfId="0" applyFont="1" applyAlignment="1">
      <alignment horizontal="justify" wrapText="1"/>
    </xf>
    <xf numFmtId="0" fontId="31" fillId="0" borderId="0" xfId="0" applyFont="1" applyAlignment="1">
      <alignment wrapText="1"/>
    </xf>
    <xf numFmtId="0" fontId="1" fillId="0" borderId="0" xfId="0" applyFont="1" applyAlignment="1">
      <alignment horizontal="justify" vertical="justify" wrapText="1"/>
    </xf>
    <xf numFmtId="0" fontId="31" fillId="0" borderId="0" xfId="0" applyFont="1" applyFill="1" applyBorder="1" applyAlignment="1">
      <alignment horizontal="left" vertical="top" wrapText="1"/>
    </xf>
    <xf numFmtId="0" fontId="5" fillId="0" borderId="0" xfId="0" applyFont="1" applyFill="1" applyBorder="1" applyAlignment="1">
      <alignment horizontal="left" wrapText="1"/>
    </xf>
    <xf numFmtId="0" fontId="5" fillId="0" borderId="0" xfId="0" applyFont="1" applyFill="1" applyBorder="1" applyAlignment="1">
      <alignment horizontal="left"/>
    </xf>
    <xf numFmtId="0" fontId="5" fillId="0" borderId="1" xfId="0" applyFont="1" applyBorder="1" applyAlignment="1">
      <alignment horizontal="center" wrapText="1"/>
    </xf>
    <xf numFmtId="0" fontId="1" fillId="0" borderId="0" xfId="0" applyFont="1" applyAlignment="1">
      <alignment wrapText="1"/>
    </xf>
    <xf numFmtId="0" fontId="31" fillId="0" borderId="0" xfId="0" applyFont="1" applyFill="1" applyBorder="1" applyAlignment="1">
      <alignment vertical="top" wrapText="1"/>
    </xf>
    <xf numFmtId="0" fontId="0" fillId="0" borderId="0" xfId="0" applyFill="1" applyBorder="1" applyAlignment="1">
      <alignment horizontal="left" vertical="top"/>
    </xf>
    <xf numFmtId="0" fontId="30" fillId="0" borderId="0" xfId="0" applyFont="1" applyFill="1" applyBorder="1" applyAlignment="1"/>
    <xf numFmtId="0" fontId="16" fillId="0" borderId="38" xfId="0" applyFont="1" applyFill="1" applyBorder="1" applyAlignment="1"/>
    <xf numFmtId="164" fontId="9" fillId="0" borderId="29" xfId="2" applyFont="1" applyFill="1" applyBorder="1" applyAlignment="1">
      <alignment horizontal="right"/>
    </xf>
    <xf numFmtId="164" fontId="45" fillId="0" borderId="0" xfId="2" applyFont="1" applyFill="1" applyBorder="1" applyAlignment="1">
      <alignment horizontal="right"/>
    </xf>
    <xf numFmtId="164" fontId="45" fillId="0" borderId="44" xfId="2" applyFont="1" applyFill="1" applyBorder="1" applyAlignment="1">
      <alignment horizontal="right"/>
    </xf>
    <xf numFmtId="0" fontId="0" fillId="0" borderId="0" xfId="0" applyFill="1" applyBorder="1" applyAlignment="1">
      <alignment wrapText="1"/>
    </xf>
    <xf numFmtId="164" fontId="5" fillId="0" borderId="0" xfId="2" applyFont="1" applyBorder="1" applyAlignment="1">
      <alignment horizontal="right" wrapText="1"/>
    </xf>
    <xf numFmtId="164" fontId="0" fillId="0" borderId="0" xfId="2" applyFont="1" applyFill="1" applyBorder="1" applyAlignment="1">
      <alignment horizontal="right" wrapText="1"/>
    </xf>
    <xf numFmtId="15" fontId="35" fillId="0" borderId="0" xfId="0" quotePrefix="1" applyNumberFormat="1" applyFont="1" applyBorder="1" applyAlignment="1">
      <alignment horizontal="center" wrapText="1"/>
    </xf>
    <xf numFmtId="49" fontId="14" fillId="0" borderId="0" xfId="0" applyNumberFormat="1" applyFont="1" applyFill="1" applyBorder="1" applyAlignment="1">
      <alignment horizontal="center" wrapText="1"/>
    </xf>
    <xf numFmtId="0" fontId="30" fillId="0" borderId="0" xfId="0" applyFont="1" applyFill="1" applyBorder="1" applyAlignment="1">
      <alignment horizontal="center" wrapText="1"/>
    </xf>
    <xf numFmtId="43" fontId="8" fillId="0" borderId="0" xfId="0" applyNumberFormat="1" applyFont="1" applyFill="1" applyBorder="1" applyAlignment="1">
      <alignment horizontal="left" vertical="top"/>
    </xf>
    <xf numFmtId="43" fontId="50" fillId="0" borderId="0" xfId="0" applyNumberFormat="1" applyFont="1" applyFill="1" applyBorder="1" applyAlignment="1">
      <alignment horizontal="left"/>
    </xf>
    <xf numFmtId="9" fontId="16" fillId="0" borderId="6" xfId="0" applyNumberFormat="1" applyFont="1" applyBorder="1" applyAlignment="1">
      <alignment horizontal="right"/>
    </xf>
    <xf numFmtId="9" fontId="16" fillId="0" borderId="9" xfId="0" applyNumberFormat="1" applyFont="1" applyBorder="1"/>
    <xf numFmtId="0" fontId="54" fillId="0" borderId="0" xfId="0" applyFont="1" applyBorder="1" applyAlignment="1">
      <alignment horizontal="center"/>
    </xf>
    <xf numFmtId="166" fontId="55" fillId="0" borderId="0" xfId="0" applyNumberFormat="1" applyFont="1" applyBorder="1" applyAlignment="1"/>
    <xf numFmtId="166" fontId="56" fillId="0" borderId="0" xfId="0" applyNumberFormat="1" applyFont="1" applyFill="1" applyBorder="1" applyAlignment="1">
      <alignment horizontal="left" vertical="top"/>
    </xf>
    <xf numFmtId="0" fontId="31" fillId="0" borderId="0" xfId="0" applyFont="1" applyAlignment="1">
      <alignment wrapText="1"/>
    </xf>
    <xf numFmtId="0" fontId="1" fillId="0" borderId="0" xfId="0" applyFont="1" applyAlignment="1">
      <alignment horizontal="justify" vertical="justify" wrapText="1"/>
    </xf>
    <xf numFmtId="0" fontId="31" fillId="0" borderId="0" xfId="0" applyFont="1" applyFill="1" applyBorder="1" applyAlignment="1">
      <alignment horizontal="left" vertical="top" wrapText="1"/>
    </xf>
    <xf numFmtId="0" fontId="31" fillId="0" borderId="0" xfId="0" applyFont="1" applyAlignment="1"/>
    <xf numFmtId="0" fontId="1" fillId="0" borderId="0" xfId="0" applyFont="1" applyFill="1" applyBorder="1" applyAlignment="1">
      <alignment vertical="justify"/>
    </xf>
    <xf numFmtId="0" fontId="1" fillId="0" borderId="0" xfId="0" applyFont="1" applyAlignment="1">
      <alignment horizontal="justify" wrapText="1"/>
    </xf>
    <xf numFmtId="0" fontId="5" fillId="0" borderId="0" xfId="0" applyFont="1" applyAlignment="1"/>
    <xf numFmtId="0" fontId="14" fillId="0" borderId="0" xfId="0" applyFont="1" applyAlignment="1">
      <alignment horizontal="left" vertical="justify"/>
    </xf>
    <xf numFmtId="0" fontId="31" fillId="0" borderId="0" xfId="0" applyFont="1" applyFill="1" applyBorder="1" applyAlignment="1">
      <alignment horizontal="left"/>
    </xf>
    <xf numFmtId="0" fontId="0" fillId="0" borderId="0" xfId="0" applyFill="1" applyBorder="1" applyAlignment="1">
      <alignment horizontal="left" vertical="top"/>
    </xf>
    <xf numFmtId="0" fontId="7" fillId="0" borderId="1" xfId="0" applyFont="1" applyBorder="1" applyAlignment="1">
      <alignment horizontal="center" vertical="center" wrapText="1"/>
    </xf>
    <xf numFmtId="0" fontId="48" fillId="0" borderId="1" xfId="0" applyFont="1" applyFill="1" applyBorder="1" applyAlignment="1">
      <alignment horizontal="center" vertical="center" wrapText="1"/>
    </xf>
    <xf numFmtId="0" fontId="0" fillId="0" borderId="1" xfId="0" applyFill="1" applyBorder="1" applyAlignment="1">
      <alignment horizontal="center" vertical="center" wrapText="1"/>
    </xf>
    <xf numFmtId="0" fontId="5" fillId="0" borderId="0" xfId="0" applyFont="1" applyAlignment="1">
      <alignment wrapText="1"/>
    </xf>
    <xf numFmtId="0" fontId="0" fillId="0" borderId="0" xfId="0" applyFill="1" applyBorder="1" applyAlignment="1">
      <alignment wrapText="1"/>
    </xf>
    <xf numFmtId="164" fontId="5" fillId="0" borderId="1" xfId="2" applyFont="1" applyBorder="1" applyAlignment="1">
      <alignment horizontal="right" wrapText="1"/>
    </xf>
    <xf numFmtId="164" fontId="0" fillId="0" borderId="1" xfId="2" applyFont="1" applyFill="1" applyBorder="1" applyAlignment="1">
      <alignment horizontal="right" wrapText="1"/>
    </xf>
    <xf numFmtId="49" fontId="15" fillId="0" borderId="2" xfId="0" applyNumberFormat="1" applyFont="1" applyFill="1" applyBorder="1" applyAlignment="1">
      <alignment horizontal="right"/>
    </xf>
    <xf numFmtId="49" fontId="15" fillId="0" borderId="4" xfId="0" applyNumberFormat="1" applyFont="1" applyFill="1" applyBorder="1" applyAlignment="1">
      <alignment horizontal="right"/>
    </xf>
    <xf numFmtId="49" fontId="15" fillId="0" borderId="3" xfId="0" applyNumberFormat="1" applyFont="1" applyFill="1" applyBorder="1" applyAlignment="1">
      <alignment horizontal="right"/>
    </xf>
    <xf numFmtId="0" fontId="1" fillId="0" borderId="0" xfId="0" applyFont="1" applyAlignment="1">
      <alignment horizontal="justify" wrapText="1"/>
    </xf>
    <xf numFmtId="0" fontId="5" fillId="0" borderId="0" xfId="0" applyFont="1" applyFill="1" applyBorder="1" applyAlignment="1">
      <alignment horizontal="left" wrapText="1"/>
    </xf>
    <xf numFmtId="0" fontId="5" fillId="0" borderId="1" xfId="0" applyFont="1" applyBorder="1" applyAlignment="1">
      <alignment horizontal="center" wrapText="1"/>
    </xf>
    <xf numFmtId="0" fontId="0" fillId="0" borderId="1" xfId="0" applyFill="1" applyBorder="1" applyAlignment="1">
      <alignment horizontal="center" wrapText="1"/>
    </xf>
    <xf numFmtId="0" fontId="0" fillId="0" borderId="1" xfId="0" applyFill="1" applyBorder="1" applyAlignment="1">
      <alignment horizontal="left" wrapText="1"/>
    </xf>
    <xf numFmtId="0" fontId="14" fillId="0" borderId="0" xfId="0" applyFont="1" applyAlignment="1">
      <alignment horizontal="justify" wrapText="1"/>
    </xf>
    <xf numFmtId="0" fontId="0" fillId="0" borderId="0" xfId="0" applyFill="1" applyBorder="1" applyAlignment="1">
      <alignment horizontal="justify" wrapText="1"/>
    </xf>
    <xf numFmtId="0" fontId="1" fillId="0" borderId="0" xfId="0" applyFont="1" applyAlignment="1">
      <alignment horizontal="justify" vertical="justify" wrapText="1"/>
    </xf>
    <xf numFmtId="0" fontId="31" fillId="0" borderId="0" xfId="0" applyFont="1" applyAlignment="1">
      <alignment wrapText="1"/>
    </xf>
    <xf numFmtId="0" fontId="31" fillId="0" borderId="0" xfId="0" applyFont="1" applyFill="1" applyBorder="1" applyAlignment="1">
      <alignment horizontal="left" vertical="top" wrapText="1"/>
    </xf>
    <xf numFmtId="164" fontId="7" fillId="0" borderId="1" xfId="2" applyFont="1" applyBorder="1" applyAlignment="1">
      <alignment wrapText="1"/>
    </xf>
    <xf numFmtId="164" fontId="48" fillId="0" borderId="1" xfId="2" applyFont="1" applyFill="1" applyBorder="1" applyAlignment="1">
      <alignment wrapText="1"/>
    </xf>
    <xf numFmtId="49" fontId="14" fillId="0" borderId="2" xfId="0" applyNumberFormat="1" applyFont="1" applyFill="1" applyBorder="1" applyAlignment="1">
      <alignment horizontal="center" wrapText="1"/>
    </xf>
    <xf numFmtId="0" fontId="30" fillId="0" borderId="4" xfId="0" applyFont="1" applyFill="1" applyBorder="1" applyAlignment="1">
      <alignment horizontal="center" wrapText="1"/>
    </xf>
    <xf numFmtId="0" fontId="30" fillId="0" borderId="3" xfId="0" applyFont="1" applyFill="1" applyBorder="1" applyAlignment="1">
      <alignment horizontal="center" wrapText="1"/>
    </xf>
    <xf numFmtId="4" fontId="5" fillId="0" borderId="0" xfId="0" applyNumberFormat="1" applyFont="1" applyAlignment="1">
      <alignment wrapText="1"/>
    </xf>
    <xf numFmtId="4" fontId="0" fillId="0" borderId="0" xfId="0" applyNumberFormat="1" applyFill="1" applyBorder="1" applyAlignment="1">
      <alignment wrapText="1"/>
    </xf>
    <xf numFmtId="0" fontId="0" fillId="0" borderId="0" xfId="0" applyFill="1" applyBorder="1" applyAlignment="1">
      <alignment horizontal="left" vertical="top"/>
    </xf>
    <xf numFmtId="0" fontId="44" fillId="0" borderId="34" xfId="0" applyFont="1" applyBorder="1" applyAlignment="1">
      <alignment horizontal="center" vertical="center" wrapText="1"/>
    </xf>
    <xf numFmtId="0" fontId="45" fillId="0" borderId="35" xfId="0" applyFont="1" applyFill="1" applyBorder="1" applyAlignment="1">
      <alignment horizontal="left" vertical="top"/>
    </xf>
    <xf numFmtId="166" fontId="16" fillId="0" borderId="40" xfId="0" applyNumberFormat="1" applyFont="1" applyBorder="1" applyAlignment="1"/>
    <xf numFmtId="166" fontId="45" fillId="0" borderId="49" xfId="0" applyNumberFormat="1" applyFont="1" applyFill="1" applyBorder="1" applyAlignment="1">
      <alignment horizontal="left" vertical="top"/>
    </xf>
    <xf numFmtId="166" fontId="16" fillId="0" borderId="29" xfId="0" applyNumberFormat="1" applyFont="1" applyBorder="1" applyAlignment="1"/>
    <xf numFmtId="166" fontId="45" fillId="0" borderId="44" xfId="0" applyNumberFormat="1" applyFont="1" applyFill="1" applyBorder="1" applyAlignment="1">
      <alignment horizontal="left" vertical="top"/>
    </xf>
    <xf numFmtId="166" fontId="16" fillId="0" borderId="8" xfId="0" applyNumberFormat="1" applyFont="1" applyBorder="1" applyAlignment="1"/>
    <xf numFmtId="0" fontId="14" fillId="0" borderId="0" xfId="0" applyFont="1" applyAlignment="1">
      <alignment horizontal="left" vertical="justify"/>
    </xf>
    <xf numFmtId="0" fontId="31" fillId="0" borderId="0" xfId="0" applyFont="1" applyAlignment="1"/>
    <xf numFmtId="0" fontId="31" fillId="0" borderId="0" xfId="0" applyFont="1" applyFill="1" applyBorder="1" applyAlignment="1">
      <alignment horizontal="left" vertical="top"/>
    </xf>
    <xf numFmtId="0" fontId="14" fillId="0" borderId="0" xfId="0" applyFont="1" applyAlignment="1">
      <alignment horizontal="left"/>
    </xf>
    <xf numFmtId="164" fontId="9" fillId="0" borderId="29" xfId="2" applyFont="1" applyFill="1" applyBorder="1" applyAlignment="1">
      <alignment horizontal="right"/>
    </xf>
    <xf numFmtId="164" fontId="45" fillId="0" borderId="44" xfId="2" applyFont="1" applyFill="1" applyBorder="1" applyAlignment="1">
      <alignment horizontal="right"/>
    </xf>
    <xf numFmtId="0" fontId="1" fillId="0" borderId="0" xfId="0" applyFont="1" applyAlignment="1">
      <alignment horizontal="justify" vertical="center" wrapText="1"/>
    </xf>
    <xf numFmtId="0" fontId="0" fillId="0" borderId="0" xfId="0" applyFill="1" applyBorder="1" applyAlignment="1">
      <alignment horizontal="left" vertical="center"/>
    </xf>
    <xf numFmtId="164" fontId="12" fillId="0" borderId="2" xfId="2" applyFont="1" applyFill="1" applyBorder="1" applyAlignment="1">
      <alignment horizontal="right"/>
    </xf>
    <xf numFmtId="164" fontId="47" fillId="0" borderId="4" xfId="2" applyFont="1" applyFill="1" applyBorder="1" applyAlignment="1">
      <alignment horizontal="right"/>
    </xf>
    <xf numFmtId="164" fontId="45" fillId="0" borderId="0" xfId="2" applyFont="1" applyFill="1" applyBorder="1" applyAlignment="1">
      <alignment horizontal="right"/>
    </xf>
    <xf numFmtId="0" fontId="7" fillId="0" borderId="47" xfId="0" applyFont="1" applyFill="1" applyBorder="1" applyAlignment="1">
      <alignment horizontal="center" vertical="top"/>
    </xf>
    <xf numFmtId="0" fontId="48" fillId="0" borderId="35" xfId="0" applyFont="1" applyFill="1" applyBorder="1" applyAlignment="1">
      <alignment horizontal="center" vertical="top"/>
    </xf>
    <xf numFmtId="164" fontId="5" fillId="0" borderId="48" xfId="2" applyFont="1" applyFill="1" applyBorder="1" applyAlignment="1">
      <alignment horizontal="right" vertical="top"/>
    </xf>
    <xf numFmtId="164" fontId="0" fillId="0" borderId="43" xfId="2" applyFont="1" applyFill="1" applyBorder="1" applyAlignment="1">
      <alignment horizontal="right" vertical="top"/>
    </xf>
    <xf numFmtId="164" fontId="47" fillId="0" borderId="56" xfId="2" applyFont="1" applyFill="1" applyBorder="1" applyAlignment="1">
      <alignment horizontal="right"/>
    </xf>
    <xf numFmtId="0" fontId="45" fillId="0" borderId="47" xfId="0" applyFont="1" applyFill="1" applyBorder="1" applyAlignment="1">
      <alignment horizontal="center" vertical="center" wrapText="1"/>
    </xf>
    <xf numFmtId="0" fontId="0" fillId="0" borderId="47" xfId="0" applyFill="1" applyBorder="1" applyAlignment="1">
      <alignment horizontal="left" vertical="top"/>
    </xf>
    <xf numFmtId="0" fontId="0" fillId="0" borderId="35" xfId="0" applyFill="1" applyBorder="1" applyAlignment="1">
      <alignment horizontal="left" vertical="top"/>
    </xf>
    <xf numFmtId="0" fontId="45" fillId="0" borderId="41" xfId="0" applyFont="1" applyFill="1" applyBorder="1" applyAlignment="1"/>
    <xf numFmtId="0" fontId="0" fillId="0" borderId="42" xfId="0" applyFill="1" applyBorder="1" applyAlignment="1"/>
    <xf numFmtId="0" fontId="16" fillId="0" borderId="38" xfId="0" applyFont="1" applyFill="1" applyBorder="1" applyAlignment="1"/>
    <xf numFmtId="0" fontId="30" fillId="0" borderId="0" xfId="0" applyFont="1" applyFill="1" applyBorder="1" applyAlignment="1"/>
    <xf numFmtId="164" fontId="0" fillId="0" borderId="37" xfId="2" applyFont="1" applyFill="1" applyBorder="1" applyAlignment="1">
      <alignment horizontal="right" vertical="top"/>
    </xf>
    <xf numFmtId="0" fontId="14" fillId="0" borderId="1" xfId="0" applyNumberFormat="1" applyFont="1" applyFill="1" applyBorder="1" applyAlignment="1"/>
    <xf numFmtId="164" fontId="14" fillId="0" borderId="2" xfId="2" applyFont="1" applyFill="1" applyBorder="1" applyAlignment="1"/>
    <xf numFmtId="164" fontId="14" fillId="0" borderId="4" xfId="2" applyFont="1" applyFill="1" applyBorder="1" applyAlignment="1"/>
    <xf numFmtId="164" fontId="14" fillId="0" borderId="3" xfId="2" applyFont="1" applyFill="1" applyBorder="1" applyAlignment="1"/>
    <xf numFmtId="0" fontId="15" fillId="0" borderId="1" xfId="0" applyNumberFormat="1" applyFont="1" applyFill="1" applyBorder="1" applyAlignment="1">
      <alignment horizontal="right"/>
    </xf>
    <xf numFmtId="164" fontId="15" fillId="0" borderId="1" xfId="2" applyFont="1" applyFill="1" applyBorder="1" applyAlignment="1"/>
    <xf numFmtId="164" fontId="5" fillId="0" borderId="29" xfId="2" applyFont="1" applyFill="1" applyBorder="1" applyAlignment="1">
      <alignment horizontal="right" vertical="top"/>
    </xf>
    <xf numFmtId="164" fontId="0" fillId="0" borderId="44" xfId="2" applyFont="1" applyFill="1" applyBorder="1" applyAlignment="1">
      <alignment horizontal="right" vertical="top"/>
    </xf>
    <xf numFmtId="164" fontId="5" fillId="0" borderId="8" xfId="2" applyFont="1" applyFill="1" applyBorder="1" applyAlignment="1">
      <alignment horizontal="right" vertical="top"/>
    </xf>
    <xf numFmtId="164" fontId="0" fillId="0" borderId="49" xfId="2" applyFont="1" applyFill="1" applyBorder="1" applyAlignment="1">
      <alignment horizontal="right" vertical="top"/>
    </xf>
    <xf numFmtId="44" fontId="7" fillId="0" borderId="47" xfId="0" applyNumberFormat="1" applyFont="1" applyFill="1" applyBorder="1" applyAlignment="1">
      <alignment horizontal="left" vertical="top"/>
    </xf>
    <xf numFmtId="0" fontId="48" fillId="0" borderId="35" xfId="0" applyFont="1" applyFill="1" applyBorder="1" applyAlignment="1">
      <alignment horizontal="left" vertical="top"/>
    </xf>
    <xf numFmtId="0" fontId="44" fillId="0" borderId="46" xfId="0" applyFont="1" applyBorder="1" applyAlignment="1">
      <alignment horizontal="center" vertical="center" wrapText="1"/>
    </xf>
    <xf numFmtId="0" fontId="0" fillId="0" borderId="4" xfId="0" applyFill="1" applyBorder="1" applyAlignment="1">
      <alignment horizontal="left" vertical="top"/>
    </xf>
    <xf numFmtId="0" fontId="0" fillId="0" borderId="3" xfId="0" applyFill="1" applyBorder="1" applyAlignment="1">
      <alignment horizontal="left" vertical="top"/>
    </xf>
    <xf numFmtId="164" fontId="7" fillId="0" borderId="2" xfId="2" applyFont="1" applyFill="1" applyBorder="1" applyAlignment="1">
      <alignment horizontal="right" vertical="top"/>
    </xf>
    <xf numFmtId="164" fontId="48" fillId="0" borderId="56" xfId="2" applyFont="1" applyFill="1" applyBorder="1" applyAlignment="1">
      <alignment horizontal="right" vertical="top"/>
    </xf>
    <xf numFmtId="0" fontId="36" fillId="0" borderId="1" xfId="0" quotePrefix="1" applyFont="1" applyBorder="1" applyAlignment="1">
      <alignment horizontal="justify" vertical="top" wrapText="1"/>
    </xf>
    <xf numFmtId="0" fontId="36" fillId="0" borderId="1" xfId="0" applyFont="1" applyBorder="1" applyAlignment="1">
      <alignment horizontal="justify" vertical="top" wrapText="1"/>
    </xf>
    <xf numFmtId="49" fontId="14" fillId="0" borderId="2" xfId="0" applyNumberFormat="1" applyFont="1" applyFill="1" applyBorder="1" applyAlignment="1"/>
    <xf numFmtId="49" fontId="14" fillId="0" borderId="4" xfId="0" applyNumberFormat="1" applyFont="1" applyFill="1" applyBorder="1" applyAlignment="1"/>
    <xf numFmtId="49" fontId="14" fillId="0" borderId="3" xfId="0" applyNumberFormat="1" applyFont="1" applyFill="1" applyBorder="1" applyAlignment="1"/>
    <xf numFmtId="164" fontId="14" fillId="0" borderId="1" xfId="2" applyFont="1" applyFill="1" applyBorder="1" applyAlignment="1"/>
    <xf numFmtId="0" fontId="45" fillId="0" borderId="35" xfId="0" applyFont="1" applyFill="1" applyBorder="1" applyAlignment="1">
      <alignment horizontal="center" vertical="center" wrapText="1"/>
    </xf>
    <xf numFmtId="0" fontId="16" fillId="0" borderId="39" xfId="0" applyFont="1" applyBorder="1" applyAlignment="1"/>
    <xf numFmtId="0" fontId="30" fillId="0" borderId="6" xfId="0" applyFont="1" applyFill="1" applyBorder="1" applyAlignment="1">
      <alignment horizontal="left"/>
    </xf>
    <xf numFmtId="0" fontId="30" fillId="0" borderId="7" xfId="0" applyFont="1" applyFill="1" applyBorder="1" applyAlignment="1">
      <alignment horizontal="left"/>
    </xf>
    <xf numFmtId="0" fontId="16" fillId="0" borderId="40" xfId="0" applyFont="1" applyBorder="1" applyAlignment="1"/>
    <xf numFmtId="0" fontId="30" fillId="0" borderId="9" xfId="0" applyFont="1" applyFill="1" applyBorder="1" applyAlignment="1"/>
    <xf numFmtId="0" fontId="30" fillId="0" borderId="10" xfId="0" applyFont="1" applyFill="1" applyBorder="1" applyAlignment="1"/>
    <xf numFmtId="0" fontId="16" fillId="0" borderId="46" xfId="0" applyFont="1" applyBorder="1" applyAlignment="1"/>
    <xf numFmtId="0" fontId="30" fillId="0" borderId="4" xfId="0" applyFont="1" applyFill="1" applyBorder="1" applyAlignment="1"/>
    <xf numFmtId="0" fontId="30" fillId="0" borderId="3" xfId="0" applyFont="1" applyFill="1" applyBorder="1" applyAlignment="1"/>
    <xf numFmtId="166" fontId="16" fillId="0" borderId="48" xfId="0" applyNumberFormat="1" applyFont="1" applyBorder="1" applyAlignment="1"/>
    <xf numFmtId="166" fontId="45" fillId="0" borderId="43" xfId="0" applyNumberFormat="1" applyFont="1" applyFill="1" applyBorder="1" applyAlignment="1">
      <alignment horizontal="left" vertical="top"/>
    </xf>
    <xf numFmtId="166" fontId="16" fillId="0" borderId="2" xfId="0" applyNumberFormat="1" applyFont="1" applyBorder="1" applyAlignment="1"/>
    <xf numFmtId="166" fontId="45" fillId="0" borderId="56" xfId="0" applyNumberFormat="1" applyFont="1" applyFill="1" applyBorder="1" applyAlignment="1">
      <alignment horizontal="left" vertical="top"/>
    </xf>
    <xf numFmtId="0" fontId="38" fillId="0" borderId="1" xfId="0" applyFont="1" applyBorder="1" applyAlignment="1">
      <alignment horizontal="center" vertical="center" wrapText="1"/>
    </xf>
    <xf numFmtId="0" fontId="34" fillId="0" borderId="1" xfId="0" applyFont="1" applyBorder="1" applyAlignment="1">
      <alignment wrapText="1"/>
    </xf>
    <xf numFmtId="0" fontId="36" fillId="0" borderId="1" xfId="0" quotePrefix="1" applyFont="1" applyBorder="1" applyAlignment="1">
      <alignment vertical="top" wrapText="1"/>
    </xf>
    <xf numFmtId="0" fontId="36" fillId="0" borderId="1" xfId="0" applyFont="1" applyBorder="1" applyAlignment="1">
      <alignment vertical="top" wrapText="1"/>
    </xf>
    <xf numFmtId="0" fontId="5" fillId="0" borderId="0" xfId="0" applyFont="1" applyFill="1" applyBorder="1" applyAlignment="1">
      <alignment horizontal="center" vertical="center" wrapText="1"/>
    </xf>
    <xf numFmtId="0" fontId="0" fillId="0" borderId="0" xfId="0" applyFill="1" applyBorder="1" applyAlignment="1">
      <alignment horizontal="center" vertical="center" wrapText="1"/>
    </xf>
    <xf numFmtId="0" fontId="14" fillId="0" borderId="0" xfId="0" applyFont="1" applyAlignment="1">
      <alignment horizontal="justify" vertical="justify"/>
    </xf>
    <xf numFmtId="0" fontId="14" fillId="0" borderId="0" xfId="0" applyFont="1" applyAlignment="1">
      <alignment horizontal="justify" vertical="top" wrapText="1"/>
    </xf>
    <xf numFmtId="0" fontId="45" fillId="0" borderId="41" xfId="0" applyFont="1" applyBorder="1" applyAlignment="1"/>
    <xf numFmtId="0" fontId="16" fillId="0" borderId="57" xfId="0" applyFont="1" applyBorder="1" applyAlignment="1"/>
    <xf numFmtId="0" fontId="30" fillId="0" borderId="58" xfId="0" applyFont="1" applyFill="1" applyBorder="1" applyAlignment="1">
      <alignment horizontal="left"/>
    </xf>
    <xf numFmtId="0" fontId="0" fillId="0" borderId="58" xfId="0" applyFill="1" applyBorder="1" applyAlignment="1">
      <alignment horizontal="left" vertical="top"/>
    </xf>
    <xf numFmtId="0" fontId="16" fillId="0" borderId="38" xfId="0" applyFont="1" applyBorder="1" applyAlignment="1"/>
    <xf numFmtId="49" fontId="3" fillId="0" borderId="0" xfId="0" applyNumberFormat="1" applyFont="1" applyFill="1" applyBorder="1" applyAlignment="1">
      <alignment horizontal="justify"/>
    </xf>
    <xf numFmtId="164" fontId="7" fillId="0" borderId="54" xfId="2" applyFont="1" applyFill="1" applyBorder="1" applyAlignment="1">
      <alignment horizontal="right" vertical="top"/>
    </xf>
    <xf numFmtId="164" fontId="48" fillId="0" borderId="55" xfId="2" applyFont="1" applyFill="1" applyBorder="1" applyAlignment="1">
      <alignment horizontal="right" vertical="top"/>
    </xf>
    <xf numFmtId="0" fontId="1" fillId="0" borderId="0" xfId="0" applyFont="1" applyAlignment="1">
      <alignment horizontal="justify" vertical="top" wrapText="1"/>
    </xf>
    <xf numFmtId="164" fontId="0" fillId="0" borderId="0" xfId="2" applyFont="1" applyFill="1" applyBorder="1" applyAlignment="1">
      <alignment horizontal="right" vertical="top"/>
    </xf>
    <xf numFmtId="0" fontId="5" fillId="0" borderId="0" xfId="0" applyFont="1" applyFill="1" applyBorder="1" applyAlignment="1">
      <alignment horizontal="justify" vertical="center" wrapText="1"/>
    </xf>
    <xf numFmtId="0" fontId="31" fillId="0" borderId="0" xfId="0" applyFont="1" applyFill="1" applyBorder="1" applyAlignment="1">
      <alignment horizontal="justify" vertical="center"/>
    </xf>
    <xf numFmtId="0" fontId="5" fillId="0" borderId="0" xfId="0" applyFont="1" applyFill="1" applyBorder="1" applyAlignment="1">
      <alignment horizontal="justify" wrapText="1"/>
    </xf>
    <xf numFmtId="0" fontId="31" fillId="0" borderId="0" xfId="0" applyFont="1" applyFill="1" applyBorder="1" applyAlignment="1">
      <alignment horizontal="left"/>
    </xf>
    <xf numFmtId="0" fontId="5" fillId="0" borderId="0" xfId="0" applyFont="1" applyFill="1" applyBorder="1" applyAlignment="1">
      <alignment horizontal="justify" vertical="justify" wrapText="1"/>
    </xf>
    <xf numFmtId="0" fontId="14" fillId="0" borderId="0" xfId="0" applyFont="1" applyAlignment="1">
      <alignment horizontal="left" vertical="center" wrapText="1"/>
    </xf>
    <xf numFmtId="0" fontId="14" fillId="0" borderId="0" xfId="0" applyFont="1" applyAlignment="1">
      <alignment horizontal="left" wrapText="1"/>
    </xf>
    <xf numFmtId="0" fontId="2" fillId="0" borderId="34" xfId="0" applyFont="1" applyBorder="1" applyAlignment="1">
      <alignment horizontal="center" vertical="center" wrapText="1"/>
    </xf>
    <xf numFmtId="0" fontId="31" fillId="0" borderId="35" xfId="0" applyFont="1" applyFill="1" applyBorder="1" applyAlignment="1">
      <alignment horizontal="left" vertical="top"/>
    </xf>
    <xf numFmtId="166" fontId="16" fillId="0" borderId="5" xfId="0" applyNumberFormat="1" applyFont="1" applyBorder="1" applyAlignment="1"/>
    <xf numFmtId="166" fontId="45" fillId="0" borderId="50" xfId="0" applyNumberFormat="1" applyFont="1" applyFill="1" applyBorder="1" applyAlignment="1">
      <alignment horizontal="left" vertical="top"/>
    </xf>
    <xf numFmtId="166" fontId="16" fillId="0" borderId="38" xfId="0" applyNumberFormat="1" applyFont="1" applyBorder="1" applyAlignment="1"/>
    <xf numFmtId="166" fontId="16" fillId="0" borderId="44" xfId="0" applyNumberFormat="1" applyFont="1" applyBorder="1" applyAlignment="1"/>
    <xf numFmtId="166" fontId="1" fillId="0" borderId="51" xfId="0" applyNumberFormat="1" applyFont="1" applyBorder="1" applyAlignment="1"/>
    <xf numFmtId="166" fontId="31" fillId="0" borderId="45" xfId="0" applyNumberFormat="1" applyFont="1" applyFill="1" applyBorder="1" applyAlignment="1">
      <alignment horizontal="left" vertical="top"/>
    </xf>
    <xf numFmtId="0" fontId="5" fillId="0" borderId="0" xfId="0" applyFont="1" applyAlignment="1">
      <alignment horizontal="justify" vertical="justify" wrapText="1"/>
    </xf>
    <xf numFmtId="0" fontId="5" fillId="0" borderId="0" xfId="0" applyFont="1" applyAlignment="1"/>
    <xf numFmtId="0" fontId="1" fillId="0" borderId="0" xfId="0" applyFont="1" applyAlignment="1">
      <alignment wrapText="1"/>
    </xf>
    <xf numFmtId="0" fontId="1" fillId="0" borderId="0" xfId="0" applyFont="1" applyAlignment="1">
      <alignment horizontal="left" vertical="center" wrapText="1"/>
    </xf>
    <xf numFmtId="0" fontId="31" fillId="0" borderId="0" xfId="0" applyFont="1" applyAlignment="1">
      <alignment horizontal="justify" vertical="justify"/>
    </xf>
    <xf numFmtId="0" fontId="31" fillId="0" borderId="0" xfId="0" applyFont="1" applyFill="1" applyBorder="1" applyAlignment="1">
      <alignment horizontal="justify" vertical="justify"/>
    </xf>
    <xf numFmtId="9" fontId="14" fillId="0" borderId="2" xfId="0" applyNumberFormat="1" applyFont="1" applyFill="1" applyBorder="1" applyAlignment="1"/>
    <xf numFmtId="9" fontId="14" fillId="0" borderId="4" xfId="0" applyNumberFormat="1" applyFont="1" applyFill="1" applyBorder="1" applyAlignment="1"/>
    <xf numFmtId="9" fontId="14" fillId="0" borderId="3" xfId="0" applyNumberFormat="1" applyFont="1" applyFill="1" applyBorder="1" applyAlignment="1"/>
    <xf numFmtId="0" fontId="14" fillId="0" borderId="2" xfId="0" applyNumberFormat="1" applyFont="1" applyFill="1" applyBorder="1" applyAlignment="1"/>
    <xf numFmtId="0" fontId="14" fillId="0" borderId="4" xfId="0" applyNumberFormat="1" applyFont="1" applyFill="1" applyBorder="1" applyAlignment="1"/>
    <xf numFmtId="0" fontId="14" fillId="0" borderId="3" xfId="0" applyNumberFormat="1" applyFont="1" applyFill="1" applyBorder="1" applyAlignment="1"/>
    <xf numFmtId="0" fontId="1" fillId="0" borderId="0" xfId="0" applyFont="1" applyFill="1" applyBorder="1" applyAlignment="1">
      <alignment horizontal="center" vertical="justify"/>
    </xf>
    <xf numFmtId="0" fontId="0" fillId="0" borderId="0" xfId="0" applyFill="1" applyBorder="1" applyAlignment="1">
      <alignment horizontal="center" vertical="justify"/>
    </xf>
    <xf numFmtId="0" fontId="10" fillId="0" borderId="0" xfId="0" applyFont="1" applyFill="1" applyBorder="1" applyAlignment="1">
      <alignment horizontal="justify" vertical="justify" wrapText="1"/>
    </xf>
    <xf numFmtId="0" fontId="0" fillId="0" borderId="0" xfId="0" applyFill="1" applyBorder="1" applyAlignment="1">
      <alignment horizontal="justify" vertical="justify" wrapText="1"/>
    </xf>
    <xf numFmtId="164" fontId="14" fillId="0" borderId="2" xfId="2" applyFont="1" applyBorder="1" applyAlignment="1"/>
    <xf numFmtId="164" fontId="14" fillId="0" borderId="4" xfId="2" applyFont="1" applyBorder="1" applyAlignment="1"/>
    <xf numFmtId="164" fontId="14" fillId="0" borderId="3" xfId="2" applyFont="1" applyBorder="1" applyAlignment="1"/>
    <xf numFmtId="0" fontId="7" fillId="0" borderId="0" xfId="0" applyFont="1" applyFill="1" applyBorder="1" applyAlignment="1">
      <alignment horizontal="center" vertical="justify"/>
    </xf>
    <xf numFmtId="0" fontId="2" fillId="0" borderId="0" xfId="0" applyFont="1" applyFill="1" applyBorder="1" applyAlignment="1">
      <alignment horizontal="center" vertical="top"/>
    </xf>
    <xf numFmtId="0" fontId="14" fillId="0" borderId="2" xfId="0" applyNumberFormat="1" applyFont="1" applyBorder="1" applyAlignment="1"/>
    <xf numFmtId="0" fontId="14" fillId="0" borderId="4" xfId="0" applyNumberFormat="1" applyFont="1" applyBorder="1" applyAlignment="1"/>
    <xf numFmtId="0" fontId="14" fillId="0" borderId="3" xfId="0" applyNumberFormat="1" applyFont="1" applyBorder="1" applyAlignment="1"/>
    <xf numFmtId="164" fontId="15" fillId="0" borderId="2" xfId="2" applyFont="1" applyBorder="1" applyAlignment="1"/>
    <xf numFmtId="164" fontId="15" fillId="0" borderId="4" xfId="2" applyFont="1" applyBorder="1" applyAlignment="1"/>
    <xf numFmtId="164" fontId="15" fillId="0" borderId="3" xfId="2" applyFont="1" applyBorder="1" applyAlignment="1"/>
    <xf numFmtId="49" fontId="15" fillId="0" borderId="2" xfId="0" applyNumberFormat="1" applyFont="1" applyBorder="1" applyAlignment="1">
      <alignment horizontal="right"/>
    </xf>
    <xf numFmtId="49" fontId="15" fillId="0" borderId="4" xfId="0" applyNumberFormat="1" applyFont="1" applyBorder="1" applyAlignment="1">
      <alignment horizontal="right"/>
    </xf>
    <xf numFmtId="49" fontId="15" fillId="0" borderId="3" xfId="0" applyNumberFormat="1" applyFont="1" applyBorder="1" applyAlignment="1">
      <alignment horizontal="right"/>
    </xf>
    <xf numFmtId="0" fontId="14" fillId="0" borderId="2" xfId="0" applyFont="1" applyFill="1" applyBorder="1" applyAlignment="1"/>
    <xf numFmtId="0" fontId="14" fillId="0" borderId="4" xfId="0" applyFont="1" applyFill="1" applyBorder="1" applyAlignment="1"/>
    <xf numFmtId="0" fontId="14" fillId="0" borderId="3" xfId="0" applyFont="1" applyFill="1" applyBorder="1" applyAlignment="1"/>
    <xf numFmtId="0" fontId="15" fillId="0" borderId="34" xfId="0" applyFont="1" applyBorder="1" applyAlignment="1">
      <alignment horizontal="justify" wrapText="1"/>
    </xf>
    <xf numFmtId="0" fontId="48" fillId="0" borderId="47" xfId="0" applyFont="1" applyBorder="1" applyAlignment="1">
      <alignment horizontal="justify" wrapText="1"/>
    </xf>
    <xf numFmtId="0" fontId="48" fillId="0" borderId="35" xfId="0" applyFont="1" applyBorder="1" applyAlignment="1">
      <alignment horizontal="justify" wrapText="1"/>
    </xf>
    <xf numFmtId="0" fontId="0" fillId="0" borderId="0" xfId="0" applyFill="1" applyBorder="1" applyAlignment="1">
      <alignment horizontal="left" vertical="top" wrapText="1"/>
    </xf>
    <xf numFmtId="0" fontId="13" fillId="6" borderId="0" xfId="0" applyFont="1" applyFill="1" applyBorder="1" applyAlignment="1">
      <alignment horizontal="left" vertical="center" wrapText="1"/>
    </xf>
    <xf numFmtId="0" fontId="0" fillId="0" borderId="0" xfId="0" applyFill="1" applyBorder="1" applyAlignment="1">
      <alignment horizontal="left" vertical="center" wrapText="1"/>
    </xf>
    <xf numFmtId="0" fontId="15" fillId="0" borderId="2" xfId="0" applyNumberFormat="1" applyFont="1" applyFill="1" applyBorder="1" applyAlignment="1">
      <alignment horizontal="right"/>
    </xf>
    <xf numFmtId="0" fontId="15" fillId="0" borderId="4" xfId="0" applyNumberFormat="1" applyFont="1" applyFill="1" applyBorder="1" applyAlignment="1">
      <alignment horizontal="right"/>
    </xf>
    <xf numFmtId="0" fontId="15" fillId="0" borderId="3" xfId="0" applyNumberFormat="1" applyFont="1" applyFill="1" applyBorder="1" applyAlignment="1">
      <alignment horizontal="right"/>
    </xf>
    <xf numFmtId="164" fontId="15" fillId="0" borderId="2" xfId="2" applyFont="1" applyFill="1" applyBorder="1" applyAlignment="1"/>
    <xf numFmtId="164" fontId="15" fillId="0" borderId="4" xfId="2" applyFont="1" applyFill="1" applyBorder="1" applyAlignment="1"/>
    <xf numFmtId="164" fontId="15" fillId="0" borderId="3" xfId="2" applyFont="1" applyFill="1" applyBorder="1" applyAlignment="1"/>
    <xf numFmtId="0" fontId="15" fillId="0" borderId="2" xfId="0" applyFont="1" applyFill="1" applyBorder="1" applyAlignment="1"/>
    <xf numFmtId="0" fontId="15" fillId="0" borderId="4" xfId="0" applyFont="1" applyFill="1" applyBorder="1" applyAlignment="1"/>
    <xf numFmtId="0" fontId="15" fillId="0" borderId="3" xfId="0" applyFont="1" applyFill="1" applyBorder="1" applyAlignment="1"/>
    <xf numFmtId="0" fontId="15" fillId="0" borderId="2" xfId="0" applyFont="1" applyFill="1" applyBorder="1" applyAlignment="1">
      <alignment horizontal="center"/>
    </xf>
    <xf numFmtId="0" fontId="15" fillId="0" borderId="4" xfId="0" applyFont="1" applyFill="1" applyBorder="1" applyAlignment="1">
      <alignment horizontal="center"/>
    </xf>
    <xf numFmtId="0" fontId="15" fillId="0" borderId="3" xfId="0" applyFont="1" applyFill="1" applyBorder="1" applyAlignment="1">
      <alignment horizontal="center"/>
    </xf>
    <xf numFmtId="0" fontId="31" fillId="0" borderId="0" xfId="0" applyFont="1" applyFill="1" applyBorder="1" applyAlignment="1">
      <alignment horizontal="left" wrapText="1"/>
    </xf>
    <xf numFmtId="0" fontId="5" fillId="0" borderId="0" xfId="0" applyFont="1" applyAlignment="1">
      <alignment horizontal="justify" wrapText="1"/>
    </xf>
    <xf numFmtId="0" fontId="15" fillId="0" borderId="1" xfId="0" applyFont="1" applyFill="1" applyBorder="1" applyAlignment="1"/>
    <xf numFmtId="0" fontId="15" fillId="0" borderId="1" xfId="0" applyFont="1" applyFill="1" applyBorder="1" applyAlignment="1">
      <alignment horizontal="center"/>
    </xf>
    <xf numFmtId="0" fontId="17" fillId="0" borderId="1" xfId="0" applyFont="1" applyBorder="1" applyAlignment="1">
      <alignment horizontal="center" vertical="center" wrapText="1"/>
    </xf>
    <xf numFmtId="0" fontId="32" fillId="0" borderId="1" xfId="0" applyFont="1" applyBorder="1" applyAlignment="1">
      <alignment horizontal="justify" wrapText="1"/>
    </xf>
    <xf numFmtId="0" fontId="14" fillId="0" borderId="0" xfId="0" applyFont="1" applyAlignment="1">
      <alignment horizontal="justify" vertical="justify" wrapText="1"/>
    </xf>
    <xf numFmtId="164" fontId="15" fillId="0" borderId="2" xfId="2" applyFont="1" applyFill="1" applyBorder="1" applyAlignment="1">
      <alignment horizontal="right"/>
    </xf>
    <xf numFmtId="164" fontId="15" fillId="0" borderId="4" xfId="2" applyFont="1" applyFill="1" applyBorder="1" applyAlignment="1">
      <alignment horizontal="right"/>
    </xf>
    <xf numFmtId="164" fontId="15" fillId="0" borderId="3" xfId="2" applyFont="1" applyFill="1" applyBorder="1" applyAlignment="1">
      <alignment horizontal="right"/>
    </xf>
    <xf numFmtId="49" fontId="15" fillId="0" borderId="2" xfId="0" applyNumberFormat="1" applyFont="1" applyFill="1" applyBorder="1" applyAlignment="1">
      <alignment horizontal="center"/>
    </xf>
    <xf numFmtId="49" fontId="15" fillId="0" borderId="4" xfId="0" applyNumberFormat="1" applyFont="1" applyFill="1" applyBorder="1" applyAlignment="1">
      <alignment horizontal="center"/>
    </xf>
    <xf numFmtId="0" fontId="15" fillId="0" borderId="0" xfId="2" applyNumberFormat="1" applyFont="1" applyFill="1" applyBorder="1" applyAlignment="1"/>
    <xf numFmtId="9" fontId="14" fillId="0" borderId="1" xfId="0" applyNumberFormat="1" applyFont="1" applyFill="1" applyBorder="1" applyAlignment="1"/>
    <xf numFmtId="4" fontId="15" fillId="0" borderId="1" xfId="2" applyNumberFormat="1" applyFont="1" applyFill="1" applyBorder="1" applyAlignment="1"/>
    <xf numFmtId="0" fontId="31" fillId="0" borderId="0" xfId="0" applyFont="1" applyFill="1" applyBorder="1" applyAlignment="1">
      <alignment vertical="top" wrapText="1"/>
    </xf>
    <xf numFmtId="164" fontId="5" fillId="0" borderId="29" xfId="2" applyFont="1" applyBorder="1" applyAlignment="1">
      <alignment wrapText="1"/>
    </xf>
    <xf numFmtId="164" fontId="0" fillId="0" borderId="31" xfId="2" applyFont="1" applyFill="1" applyBorder="1" applyAlignment="1">
      <alignment horizontal="left" vertical="top" wrapText="1"/>
    </xf>
    <xf numFmtId="0" fontId="2" fillId="0" borderId="2" xfId="0" applyFont="1" applyFill="1" applyBorder="1" applyAlignment="1">
      <alignment horizontal="center" wrapText="1"/>
    </xf>
    <xf numFmtId="0" fontId="2" fillId="0" borderId="4" xfId="0" applyFont="1" applyFill="1" applyBorder="1" applyAlignment="1">
      <alignment horizontal="center" wrapText="1"/>
    </xf>
    <xf numFmtId="0" fontId="2" fillId="0" borderId="3" xfId="0" applyFont="1" applyFill="1" applyBorder="1" applyAlignment="1">
      <alignment horizontal="center" wrapText="1"/>
    </xf>
    <xf numFmtId="164" fontId="1" fillId="0" borderId="5" xfId="2" applyFont="1" applyBorder="1" applyAlignment="1">
      <alignment horizontal="right" wrapText="1"/>
    </xf>
    <xf numFmtId="164" fontId="5" fillId="0" borderId="7" xfId="2" applyFont="1" applyFill="1" applyBorder="1" applyAlignment="1">
      <alignment horizontal="left" vertical="top" wrapText="1"/>
    </xf>
    <xf numFmtId="164" fontId="1" fillId="0" borderId="29" xfId="2" applyFont="1" applyBorder="1" applyAlignment="1">
      <alignment horizontal="right" wrapText="1"/>
    </xf>
    <xf numFmtId="164" fontId="5" fillId="0" borderId="31" xfId="2" applyFont="1" applyFill="1" applyBorder="1" applyAlignment="1">
      <alignment horizontal="left" vertical="top" wrapText="1"/>
    </xf>
    <xf numFmtId="0" fontId="40" fillId="0" borderId="2" xfId="0" applyFont="1" applyBorder="1" applyAlignment="1">
      <alignment horizontal="center" wrapText="1"/>
    </xf>
    <xf numFmtId="0" fontId="0" fillId="0" borderId="3" xfId="0" applyFill="1" applyBorder="1" applyAlignment="1">
      <alignment horizontal="left" vertical="top" wrapText="1"/>
    </xf>
    <xf numFmtId="164" fontId="1" fillId="0" borderId="29" xfId="2" applyFont="1" applyFill="1" applyBorder="1" applyAlignment="1">
      <alignment horizontal="right" wrapText="1"/>
    </xf>
    <xf numFmtId="164" fontId="2" fillId="0" borderId="2" xfId="2" applyFont="1" applyFill="1" applyBorder="1" applyAlignment="1">
      <alignment horizontal="right" wrapText="1"/>
    </xf>
    <xf numFmtId="164" fontId="43" fillId="0" borderId="3" xfId="2" applyFont="1" applyFill="1" applyBorder="1" applyAlignment="1">
      <alignment horizontal="left" vertical="top" wrapText="1"/>
    </xf>
    <xf numFmtId="164" fontId="1" fillId="0" borderId="0" xfId="2" applyFont="1" applyBorder="1" applyAlignment="1">
      <alignment horizontal="right" wrapText="1"/>
    </xf>
    <xf numFmtId="164" fontId="5" fillId="0" borderId="0" xfId="2" applyFont="1" applyFill="1" applyBorder="1" applyAlignment="1">
      <alignment horizontal="left" vertical="top" wrapText="1"/>
    </xf>
    <xf numFmtId="3" fontId="1" fillId="0" borderId="0" xfId="0" applyNumberFormat="1" applyFont="1" applyBorder="1" applyAlignment="1">
      <alignment horizontal="right" wrapText="1"/>
    </xf>
    <xf numFmtId="3" fontId="5" fillId="0" borderId="0" xfId="0" applyNumberFormat="1" applyFont="1" applyFill="1" applyBorder="1" applyAlignment="1">
      <alignment horizontal="left" vertical="top" wrapText="1"/>
    </xf>
    <xf numFmtId="166" fontId="1" fillId="0" borderId="0" xfId="0" applyNumberFormat="1" applyFont="1" applyBorder="1" applyAlignment="1">
      <alignment horizontal="right" wrapText="1"/>
    </xf>
    <xf numFmtId="166" fontId="5" fillId="0" borderId="0" xfId="0" applyNumberFormat="1" applyFont="1" applyFill="1" applyBorder="1" applyAlignment="1">
      <alignment horizontal="left" vertical="top" wrapText="1"/>
    </xf>
    <xf numFmtId="164" fontId="5" fillId="0" borderId="2" xfId="2" applyFont="1" applyBorder="1" applyAlignment="1">
      <alignment wrapText="1"/>
    </xf>
    <xf numFmtId="164" fontId="0" fillId="0" borderId="3" xfId="2" applyFont="1" applyFill="1" applyBorder="1" applyAlignment="1">
      <alignment horizontal="left" vertical="top" wrapText="1"/>
    </xf>
    <xf numFmtId="164" fontId="5" fillId="0" borderId="8" xfId="2" applyFont="1" applyBorder="1" applyAlignment="1">
      <alignment wrapText="1"/>
    </xf>
    <xf numFmtId="164" fontId="0" fillId="0" borderId="10" xfId="2" applyFont="1" applyFill="1" applyBorder="1" applyAlignment="1">
      <alignment horizontal="left" vertical="top" wrapText="1"/>
    </xf>
    <xf numFmtId="49" fontId="14" fillId="0" borderId="2" xfId="0" applyNumberFormat="1" applyFont="1" applyBorder="1" applyAlignment="1"/>
    <xf numFmtId="49" fontId="14" fillId="0" borderId="4" xfId="0" applyNumberFormat="1" applyFont="1" applyBorder="1" applyAlignment="1"/>
    <xf numFmtId="49" fontId="14" fillId="0" borderId="3" xfId="0" applyNumberFormat="1" applyFont="1" applyBorder="1" applyAlignment="1"/>
    <xf numFmtId="0" fontId="15" fillId="0" borderId="1" xfId="0" applyNumberFormat="1" applyFont="1" applyFill="1" applyBorder="1" applyAlignment="1">
      <alignment horizontal="right" wrapText="1"/>
    </xf>
    <xf numFmtId="0" fontId="1" fillId="0" borderId="0" xfId="0" applyFont="1" applyFill="1" applyAlignment="1">
      <alignment horizontal="left" wrapText="1"/>
    </xf>
    <xf numFmtId="0" fontId="31" fillId="0" borderId="0" xfId="0" applyFont="1" applyFill="1" applyAlignment="1">
      <alignment horizontal="left" wrapText="1"/>
    </xf>
    <xf numFmtId="0" fontId="20" fillId="0" borderId="0" xfId="0" applyFont="1" applyFill="1" applyBorder="1" applyAlignment="1">
      <alignment horizontal="center"/>
    </xf>
    <xf numFmtId="0" fontId="10" fillId="0" borderId="0" xfId="0" applyFont="1" applyFill="1" applyBorder="1" applyAlignment="1">
      <alignment horizontal="justify" vertical="center" wrapText="1"/>
    </xf>
    <xf numFmtId="0" fontId="15" fillId="0" borderId="2" xfId="0" applyFont="1" applyFill="1" applyBorder="1" applyAlignment="1">
      <alignment horizontal="left"/>
    </xf>
    <xf numFmtId="0" fontId="15" fillId="0" borderId="4" xfId="0" applyFont="1" applyFill="1" applyBorder="1" applyAlignment="1">
      <alignment horizontal="left"/>
    </xf>
    <xf numFmtId="0" fontId="15" fillId="0" borderId="5" xfId="0" applyFont="1" applyFill="1" applyBorder="1" applyAlignment="1">
      <alignment wrapText="1"/>
    </xf>
    <xf numFmtId="0" fontId="15" fillId="0" borderId="6" xfId="0" applyFont="1" applyFill="1" applyBorder="1" applyAlignment="1">
      <alignment wrapText="1"/>
    </xf>
    <xf numFmtId="0" fontId="0" fillId="0" borderId="6" xfId="0" applyFill="1" applyBorder="1" applyAlignment="1">
      <alignment horizontal="left" vertical="top" wrapText="1"/>
    </xf>
    <xf numFmtId="0" fontId="0" fillId="0" borderId="7" xfId="0" applyFill="1" applyBorder="1" applyAlignment="1">
      <alignment horizontal="left" vertical="top" wrapText="1"/>
    </xf>
    <xf numFmtId="49" fontId="14" fillId="0" borderId="2" xfId="0" applyNumberFormat="1" applyFont="1" applyFill="1" applyBorder="1" applyAlignment="1">
      <alignment wrapText="1"/>
    </xf>
    <xf numFmtId="49" fontId="14" fillId="0" borderId="4" xfId="0" applyNumberFormat="1" applyFont="1" applyFill="1" applyBorder="1" applyAlignment="1">
      <alignment wrapText="1"/>
    </xf>
    <xf numFmtId="0" fontId="0" fillId="0" borderId="4" xfId="0" applyFill="1" applyBorder="1" applyAlignment="1">
      <alignment horizontal="left" vertical="top" wrapText="1"/>
    </xf>
    <xf numFmtId="49" fontId="14" fillId="0" borderId="8" xfId="0" applyNumberFormat="1" applyFont="1" applyFill="1" applyBorder="1" applyAlignment="1">
      <alignment wrapText="1"/>
    </xf>
    <xf numFmtId="49" fontId="14" fillId="0" borderId="9" xfId="0" applyNumberFormat="1" applyFont="1" applyFill="1" applyBorder="1" applyAlignment="1">
      <alignment wrapText="1"/>
    </xf>
    <xf numFmtId="0" fontId="0" fillId="0" borderId="9" xfId="0" applyFill="1" applyBorder="1" applyAlignment="1">
      <alignment horizontal="left" vertical="top" wrapText="1"/>
    </xf>
    <xf numFmtId="0" fontId="0" fillId="0" borderId="10" xfId="0" applyFill="1" applyBorder="1" applyAlignment="1">
      <alignment horizontal="left" vertical="top" wrapText="1"/>
    </xf>
    <xf numFmtId="49" fontId="15" fillId="0" borderId="2" xfId="0" applyNumberFormat="1" applyFont="1" applyFill="1" applyBorder="1" applyAlignment="1">
      <alignment horizontal="right" wrapText="1"/>
    </xf>
    <xf numFmtId="49" fontId="15" fillId="0" borderId="4" xfId="0" applyNumberFormat="1" applyFont="1" applyFill="1" applyBorder="1" applyAlignment="1">
      <alignment horizontal="right" wrapText="1"/>
    </xf>
    <xf numFmtId="0" fontId="14" fillId="0" borderId="0" xfId="0" applyFont="1" applyAlignment="1">
      <alignment wrapText="1"/>
    </xf>
    <xf numFmtId="9" fontId="15" fillId="0" borderId="1" xfId="0" applyNumberFormat="1" applyFont="1" applyFill="1" applyBorder="1" applyAlignment="1">
      <alignment horizontal="center"/>
    </xf>
    <xf numFmtId="0" fontId="49" fillId="0" borderId="2" xfId="0" applyNumberFormat="1" applyFont="1" applyFill="1" applyBorder="1" applyAlignment="1">
      <alignment horizontal="left"/>
    </xf>
    <xf numFmtId="0" fontId="49" fillId="0" borderId="4" xfId="0" applyNumberFormat="1" applyFont="1" applyFill="1" applyBorder="1" applyAlignment="1">
      <alignment horizontal="left"/>
    </xf>
    <xf numFmtId="0" fontId="0" fillId="0" borderId="0" xfId="0" applyAlignment="1">
      <alignment wrapText="1"/>
    </xf>
    <xf numFmtId="0" fontId="5" fillId="0" borderId="0" xfId="0" applyFont="1" applyAlignment="1">
      <alignment horizontal="justify"/>
    </xf>
    <xf numFmtId="0" fontId="5" fillId="0" borderId="0" xfId="0" applyFont="1" applyFill="1" applyBorder="1" applyAlignment="1">
      <alignment horizontal="left"/>
    </xf>
    <xf numFmtId="0" fontId="14" fillId="0" borderId="0" xfId="0" applyFont="1" applyFill="1" applyAlignment="1">
      <alignment wrapText="1"/>
    </xf>
    <xf numFmtId="0" fontId="0" fillId="0" borderId="0" xfId="0" applyFill="1" applyBorder="1" applyAlignment="1">
      <alignment vertical="top" wrapText="1"/>
    </xf>
    <xf numFmtId="164" fontId="14" fillId="0" borderId="2" xfId="2" applyFont="1" applyFill="1" applyBorder="1" applyAlignment="1">
      <alignment horizontal="right"/>
    </xf>
    <xf numFmtId="164" fontId="14" fillId="0" borderId="4" xfId="2" applyFont="1" applyFill="1" applyBorder="1" applyAlignment="1">
      <alignment horizontal="right"/>
    </xf>
    <xf numFmtId="164" fontId="14" fillId="0" borderId="3" xfId="2" applyFont="1" applyFill="1" applyBorder="1" applyAlignment="1">
      <alignment horizontal="right"/>
    </xf>
    <xf numFmtId="0" fontId="49" fillId="0" borderId="3" xfId="0" applyNumberFormat="1" applyFont="1" applyFill="1" applyBorder="1" applyAlignment="1">
      <alignment horizontal="left"/>
    </xf>
    <xf numFmtId="164" fontId="15" fillId="0" borderId="2" xfId="2" applyFont="1" applyFill="1" applyBorder="1" applyAlignment="1">
      <alignment horizontal="center"/>
    </xf>
    <xf numFmtId="164" fontId="15" fillId="0" borderId="4" xfId="2" applyFont="1" applyFill="1" applyBorder="1" applyAlignment="1">
      <alignment horizontal="center"/>
    </xf>
    <xf numFmtId="164" fontId="15" fillId="0" borderId="3" xfId="2" applyFont="1" applyFill="1" applyBorder="1" applyAlignment="1">
      <alignment horizontal="center"/>
    </xf>
    <xf numFmtId="0" fontId="0" fillId="0" borderId="0" xfId="0" applyFill="1" applyBorder="1" applyAlignment="1">
      <alignment horizontal="left" wrapText="1"/>
    </xf>
    <xf numFmtId="165" fontId="14" fillId="0" borderId="1" xfId="0" applyNumberFormat="1" applyFont="1" applyFill="1" applyBorder="1" applyAlignment="1"/>
    <xf numFmtId="4" fontId="14" fillId="0" borderId="1" xfId="0" applyNumberFormat="1" applyFont="1" applyFill="1" applyBorder="1" applyAlignment="1"/>
    <xf numFmtId="0" fontId="5" fillId="0" borderId="0" xfId="0" applyFont="1" applyFill="1" applyBorder="1" applyAlignment="1">
      <alignment horizontal="left" vertical="top" wrapText="1"/>
    </xf>
    <xf numFmtId="165" fontId="14" fillId="0" borderId="2" xfId="0" applyNumberFormat="1" applyFont="1" applyFill="1" applyBorder="1" applyAlignment="1"/>
    <xf numFmtId="165" fontId="14" fillId="0" borderId="4" xfId="0" applyNumberFormat="1" applyFont="1" applyFill="1" applyBorder="1" applyAlignment="1"/>
    <xf numFmtId="165" fontId="14" fillId="0" borderId="3" xfId="0" applyNumberFormat="1" applyFont="1" applyFill="1" applyBorder="1" applyAlignment="1"/>
    <xf numFmtId="166" fontId="7" fillId="0" borderId="8" xfId="0" applyNumberFormat="1" applyFont="1" applyBorder="1" applyAlignment="1">
      <alignment horizontal="center" vertical="center" wrapText="1"/>
    </xf>
    <xf numFmtId="166" fontId="42" fillId="0" borderId="10" xfId="0" applyNumberFormat="1" applyFont="1" applyFill="1" applyBorder="1" applyAlignment="1">
      <alignment horizontal="center" vertical="center" wrapText="1"/>
    </xf>
    <xf numFmtId="166" fontId="5" fillId="0" borderId="5" xfId="0" applyNumberFormat="1" applyFont="1" applyBorder="1" applyAlignment="1">
      <alignment horizontal="center" vertical="center" wrapText="1"/>
    </xf>
    <xf numFmtId="166" fontId="31" fillId="0" borderId="7" xfId="0" applyNumberFormat="1" applyFont="1" applyFill="1" applyBorder="1" applyAlignment="1">
      <alignment horizontal="center" vertical="center" wrapText="1"/>
    </xf>
    <xf numFmtId="0" fontId="15" fillId="0" borderId="2" xfId="0" applyNumberFormat="1" applyFont="1" applyFill="1" applyBorder="1" applyAlignment="1"/>
    <xf numFmtId="0" fontId="15" fillId="0" borderId="4" xfId="0" applyNumberFormat="1" applyFont="1" applyFill="1" applyBorder="1" applyAlignment="1"/>
    <xf numFmtId="0" fontId="15" fillId="0" borderId="3" xfId="0" applyNumberFormat="1" applyFont="1" applyFill="1" applyBorder="1" applyAlignment="1"/>
    <xf numFmtId="0" fontId="5" fillId="0" borderId="0" xfId="0" applyFont="1" applyFill="1" applyBorder="1" applyAlignment="1">
      <alignment horizontal="left" vertical="justify"/>
    </xf>
    <xf numFmtId="0" fontId="16" fillId="0" borderId="0" xfId="0" applyFont="1" applyFill="1" applyBorder="1" applyAlignment="1">
      <alignment horizontal="justify" vertical="justify"/>
    </xf>
    <xf numFmtId="0" fontId="0" fillId="0" borderId="0" xfId="0" applyFill="1" applyBorder="1" applyAlignment="1">
      <alignment horizontal="justify" vertical="justify"/>
    </xf>
    <xf numFmtId="0" fontId="1" fillId="0" borderId="0" xfId="0" applyFont="1" applyFill="1" applyBorder="1" applyAlignment="1">
      <alignment vertical="justify"/>
    </xf>
    <xf numFmtId="0" fontId="0" fillId="0" borderId="0" xfId="0" applyFill="1" applyBorder="1" applyAlignment="1">
      <alignment vertical="justify"/>
    </xf>
    <xf numFmtId="0" fontId="1" fillId="0" borderId="0" xfId="0" applyFont="1" applyFill="1" applyBorder="1" applyAlignment="1">
      <alignment horizontal="justify" vertical="justify"/>
    </xf>
    <xf numFmtId="0" fontId="32" fillId="0" borderId="2" xfId="0" applyFont="1" applyBorder="1" applyAlignment="1">
      <alignment horizontal="justify" wrapText="1"/>
    </xf>
    <xf numFmtId="0" fontId="32" fillId="0" borderId="4" xfId="0" applyFont="1" applyBorder="1" applyAlignment="1">
      <alignment horizontal="justify" wrapText="1"/>
    </xf>
    <xf numFmtId="0" fontId="0" fillId="0" borderId="0" xfId="0" applyFill="1" applyBorder="1" applyAlignment="1">
      <alignment horizontal="justify" vertical="center"/>
    </xf>
    <xf numFmtId="0" fontId="2" fillId="0" borderId="47" xfId="0" applyFont="1" applyBorder="1" applyAlignment="1">
      <alignment horizontal="center" vertical="center" wrapText="1"/>
    </xf>
    <xf numFmtId="0" fontId="2" fillId="0" borderId="35" xfId="0" applyFont="1" applyBorder="1" applyAlignment="1">
      <alignment horizontal="center" vertical="center" wrapText="1"/>
    </xf>
    <xf numFmtId="0" fontId="54" fillId="0" borderId="34" xfId="0" applyFont="1" applyBorder="1" applyAlignment="1">
      <alignment horizontal="center"/>
    </xf>
    <xf numFmtId="0" fontId="54" fillId="0" borderId="47" xfId="0" applyFont="1" applyBorder="1" applyAlignment="1">
      <alignment horizontal="center"/>
    </xf>
    <xf numFmtId="0" fontId="54" fillId="0" borderId="35" xfId="0" applyFont="1" applyBorder="1" applyAlignment="1">
      <alignment horizontal="center"/>
    </xf>
    <xf numFmtId="166" fontId="55" fillId="0" borderId="34" xfId="0" applyNumberFormat="1" applyFont="1" applyBorder="1" applyAlignment="1"/>
    <xf numFmtId="166" fontId="56" fillId="0" borderId="35" xfId="0" applyNumberFormat="1" applyFont="1" applyFill="1" applyBorder="1" applyAlignment="1">
      <alignment horizontal="left" vertical="top"/>
    </xf>
    <xf numFmtId="166" fontId="40" fillId="0" borderId="34" xfId="0" applyNumberFormat="1" applyFont="1" applyBorder="1" applyAlignment="1"/>
    <xf numFmtId="166" fontId="48" fillId="0" borderId="35" xfId="0" applyNumberFormat="1" applyFont="1" applyFill="1" applyBorder="1" applyAlignment="1">
      <alignment horizontal="left" vertical="top"/>
    </xf>
    <xf numFmtId="0" fontId="53" fillId="0" borderId="34" xfId="0" applyFont="1" applyBorder="1" applyAlignment="1">
      <alignment horizontal="center"/>
    </xf>
    <xf numFmtId="0" fontId="53" fillId="0" borderId="47" xfId="0" applyFont="1" applyBorder="1" applyAlignment="1">
      <alignment horizontal="center"/>
    </xf>
    <xf numFmtId="0" fontId="53" fillId="0" borderId="35" xfId="0" applyFont="1" applyBorder="1" applyAlignment="1">
      <alignment horizontal="center"/>
    </xf>
    <xf numFmtId="166" fontId="2" fillId="0" borderId="34" xfId="0" applyNumberFormat="1" applyFont="1" applyBorder="1" applyAlignment="1"/>
    <xf numFmtId="166" fontId="42" fillId="0" borderId="35" xfId="0" applyNumberFormat="1" applyFont="1" applyFill="1" applyBorder="1" applyAlignment="1">
      <alignment horizontal="left" vertical="top"/>
    </xf>
    <xf numFmtId="166" fontId="53" fillId="0" borderId="34" xfId="0" applyNumberFormat="1" applyFont="1" applyBorder="1" applyAlignment="1">
      <alignment horizontal="right"/>
    </xf>
    <xf numFmtId="0" fontId="53" fillId="0" borderId="35" xfId="0" applyFont="1" applyBorder="1" applyAlignment="1">
      <alignment horizontal="right"/>
    </xf>
    <xf numFmtId="166" fontId="55" fillId="0" borderId="47" xfId="0" applyNumberFormat="1" applyFont="1" applyBorder="1" applyAlignment="1"/>
    <xf numFmtId="0" fontId="40" fillId="0" borderId="34" xfId="0" applyFont="1" applyBorder="1" applyAlignment="1">
      <alignment horizontal="center"/>
    </xf>
    <xf numFmtId="0" fontId="40" fillId="0" borderId="47" xfId="0" applyFont="1" applyBorder="1" applyAlignment="1">
      <alignment horizontal="center"/>
    </xf>
    <xf numFmtId="0" fontId="40" fillId="0" borderId="35" xfId="0" applyFont="1" applyBorder="1" applyAlignment="1">
      <alignment horizontal="center"/>
    </xf>
    <xf numFmtId="166" fontId="1" fillId="0" borderId="34" xfId="0" applyNumberFormat="1" applyFont="1" applyBorder="1" applyAlignment="1">
      <alignment horizontal="right"/>
    </xf>
    <xf numFmtId="166" fontId="1" fillId="0" borderId="35" xfId="0" applyNumberFormat="1" applyFont="1" applyBorder="1" applyAlignment="1">
      <alignment horizontal="right"/>
    </xf>
    <xf numFmtId="0" fontId="55" fillId="0" borderId="34" xfId="0" applyFont="1" applyBorder="1" applyAlignment="1">
      <alignment horizontal="center" vertical="center" wrapText="1"/>
    </xf>
    <xf numFmtId="0" fontId="55" fillId="0" borderId="47" xfId="0" applyFont="1" applyBorder="1" applyAlignment="1">
      <alignment horizontal="center" vertical="center" wrapText="1"/>
    </xf>
    <xf numFmtId="0" fontId="55" fillId="0" borderId="35" xfId="0" applyFont="1" applyBorder="1" applyAlignment="1">
      <alignment horizontal="center" vertical="center" wrapText="1"/>
    </xf>
    <xf numFmtId="166" fontId="16" fillId="0" borderId="51" xfId="0" applyNumberFormat="1" applyFont="1" applyBorder="1" applyAlignment="1"/>
    <xf numFmtId="166" fontId="45" fillId="0" borderId="45" xfId="0" applyNumberFormat="1" applyFont="1" applyFill="1" applyBorder="1" applyAlignment="1">
      <alignment horizontal="left" vertical="top"/>
    </xf>
    <xf numFmtId="0" fontId="45" fillId="0" borderId="52" xfId="0" applyFont="1" applyBorder="1" applyAlignment="1"/>
    <xf numFmtId="0" fontId="0" fillId="0" borderId="53" xfId="0" applyFill="1" applyBorder="1" applyAlignment="1"/>
    <xf numFmtId="0" fontId="27" fillId="5" borderId="21" xfId="0" applyFont="1" applyFill="1" applyBorder="1" applyAlignment="1">
      <alignment horizontal="left" vertical="center"/>
    </xf>
    <xf numFmtId="0" fontId="27" fillId="5" borderId="26" xfId="0" applyFont="1" applyFill="1" applyBorder="1" applyAlignment="1">
      <alignment horizontal="left" vertical="center"/>
    </xf>
    <xf numFmtId="0" fontId="27" fillId="5" borderId="24" xfId="0" applyFont="1" applyFill="1" applyBorder="1" applyAlignment="1">
      <alignment horizontal="left" vertical="center"/>
    </xf>
    <xf numFmtId="0" fontId="27" fillId="5" borderId="21" xfId="0" applyFont="1" applyFill="1" applyBorder="1" applyAlignment="1">
      <alignment horizontal="left" vertical="center" wrapText="1"/>
    </xf>
    <xf numFmtId="0" fontId="27" fillId="5" borderId="26" xfId="0" applyFont="1" applyFill="1" applyBorder="1" applyAlignment="1">
      <alignment horizontal="left" vertical="center" wrapText="1"/>
    </xf>
    <xf numFmtId="0" fontId="27" fillId="5" borderId="24" xfId="0" applyFont="1" applyFill="1" applyBorder="1" applyAlignment="1">
      <alignment horizontal="left" vertical="center" wrapText="1"/>
    </xf>
    <xf numFmtId="0" fontId="27" fillId="0" borderId="21" xfId="0" applyFont="1" applyFill="1" applyBorder="1" applyAlignment="1">
      <alignment horizontal="left" vertical="center" wrapText="1"/>
    </xf>
    <xf numFmtId="0" fontId="27" fillId="0" borderId="26" xfId="0" applyFont="1" applyFill="1" applyBorder="1" applyAlignment="1">
      <alignment horizontal="left" vertical="center" wrapText="1"/>
    </xf>
    <xf numFmtId="0" fontId="27" fillId="0" borderId="24" xfId="0" applyFont="1" applyFill="1" applyBorder="1" applyAlignment="1">
      <alignment horizontal="left" vertical="center" wrapText="1"/>
    </xf>
    <xf numFmtId="0" fontId="27" fillId="5" borderId="28" xfId="0" applyFont="1" applyFill="1" applyBorder="1" applyAlignment="1">
      <alignment horizontal="left" vertical="center" wrapText="1"/>
    </xf>
    <xf numFmtId="0" fontId="23" fillId="4" borderId="0" xfId="0" applyFont="1" applyFill="1" applyBorder="1" applyAlignment="1">
      <alignment horizontal="center" vertical="center"/>
    </xf>
    <xf numFmtId="0" fontId="29" fillId="0" borderId="0" xfId="0" applyFont="1" applyFill="1" applyBorder="1" applyAlignment="1">
      <alignment horizontal="left" vertical="top" wrapText="1"/>
    </xf>
    <xf numFmtId="0" fontId="25" fillId="2" borderId="12" xfId="0" applyFont="1" applyFill="1" applyBorder="1" applyAlignment="1">
      <alignment horizontal="left" vertical="center"/>
    </xf>
    <xf numFmtId="0" fontId="25" fillId="2" borderId="13" xfId="0" applyFont="1" applyFill="1" applyBorder="1" applyAlignment="1">
      <alignment horizontal="left" vertical="center"/>
    </xf>
    <xf numFmtId="0" fontId="25" fillId="2" borderId="14" xfId="0" applyFont="1" applyFill="1" applyBorder="1" applyAlignment="1">
      <alignment horizontal="left" vertical="center"/>
    </xf>
    <xf numFmtId="0" fontId="22" fillId="4" borderId="0" xfId="0" applyFont="1" applyFill="1" applyBorder="1" applyAlignment="1">
      <alignment horizontal="center" vertical="center"/>
    </xf>
    <xf numFmtId="0" fontId="26" fillId="5" borderId="20" xfId="0" applyFont="1" applyFill="1" applyBorder="1" applyAlignment="1">
      <alignment horizontal="center" vertical="center"/>
    </xf>
    <xf numFmtId="0" fontId="26" fillId="5" borderId="23" xfId="0" applyFont="1" applyFill="1" applyBorder="1" applyAlignment="1">
      <alignment horizontal="center" vertical="center"/>
    </xf>
    <xf numFmtId="0" fontId="26" fillId="5" borderId="25" xfId="0" applyFont="1" applyFill="1" applyBorder="1" applyAlignment="1">
      <alignment horizontal="center" vertical="center"/>
    </xf>
    <xf numFmtId="0" fontId="26" fillId="0" borderId="20" xfId="0" applyFont="1" applyFill="1" applyBorder="1" applyAlignment="1">
      <alignment horizontal="center" vertical="center"/>
    </xf>
    <xf numFmtId="0" fontId="26" fillId="0" borderId="25" xfId="0" applyFont="1" applyFill="1" applyBorder="1" applyAlignment="1">
      <alignment horizontal="center" vertical="center"/>
    </xf>
    <xf numFmtId="0" fontId="26" fillId="0" borderId="23" xfId="0" applyFont="1" applyFill="1" applyBorder="1" applyAlignment="1">
      <alignment horizontal="center" vertical="center"/>
    </xf>
    <xf numFmtId="0" fontId="26" fillId="5" borderId="27" xfId="0" applyFont="1" applyFill="1" applyBorder="1" applyAlignment="1">
      <alignment horizontal="center" vertical="center"/>
    </xf>
    <xf numFmtId="0" fontId="27" fillId="5" borderId="28" xfId="0" applyFont="1" applyFill="1" applyBorder="1" applyAlignment="1">
      <alignment horizontal="left" vertical="center"/>
    </xf>
    <xf numFmtId="0" fontId="27" fillId="0" borderId="21" xfId="0" applyFont="1" applyFill="1" applyBorder="1" applyAlignment="1">
      <alignment horizontal="left" vertical="center"/>
    </xf>
    <xf numFmtId="0" fontId="27" fillId="0" borderId="26" xfId="0" applyFont="1" applyFill="1" applyBorder="1" applyAlignment="1">
      <alignment horizontal="left" vertical="center"/>
    </xf>
    <xf numFmtId="0" fontId="27" fillId="0" borderId="24" xfId="0" applyFont="1" applyFill="1" applyBorder="1" applyAlignment="1">
      <alignment horizontal="left" vertical="center"/>
    </xf>
    <xf numFmtId="0" fontId="1" fillId="0" borderId="0" xfId="0" applyFont="1" applyFill="1" applyBorder="1" applyAlignment="1">
      <alignment horizontal="justify" wrapText="1"/>
    </xf>
    <xf numFmtId="0" fontId="0" fillId="0" borderId="0" xfId="0" applyFill="1" applyBorder="1" applyAlignment="1">
      <alignment horizontal="justify"/>
    </xf>
  </cellXfs>
  <cellStyles count="3">
    <cellStyle name="Hipervínculo 2" xfId="1" xr:uid="{00000000-0005-0000-0000-000000000000}"/>
    <cellStyle name="Moneda" xfId="2" builtinId="4"/>
    <cellStyle name="Normal" xfId="0" builtinId="0"/>
  </cellStyles>
  <dxfs count="0"/>
  <tableStyles count="0" defaultTableStyle="TableStyleMedium9" defaultPivotStyle="PivotStyleLight16"/>
  <colors>
    <mruColors>
      <color rgb="FFBDE1C0"/>
      <color rgb="FF78C27F"/>
      <color rgb="FFE5F3E6"/>
      <color rgb="FFF4FAF4"/>
      <color rgb="FF26A632"/>
      <color rgb="FF60A060"/>
      <color rgb="FF339933"/>
      <color rgb="FF48A42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246530</xdr:colOff>
      <xdr:row>0</xdr:row>
      <xdr:rowOff>148601</xdr:rowOff>
    </xdr:from>
    <xdr:to>
      <xdr:col>2</xdr:col>
      <xdr:colOff>100246</xdr:colOff>
      <xdr:row>2</xdr:row>
      <xdr:rowOff>154662</xdr:rowOff>
    </xdr:to>
    <xdr:pic>
      <xdr:nvPicPr>
        <xdr:cNvPr id="2" name="Imagen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4971" y="148601"/>
          <a:ext cx="951893" cy="454296"/>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645"/>
  <sheetViews>
    <sheetView tabSelected="1" topLeftCell="A584" zoomScale="140" zoomScaleNormal="140" workbookViewId="0">
      <selection activeCell="C353" sqref="C353"/>
    </sheetView>
  </sheetViews>
  <sheetFormatPr baseColWidth="10" defaultColWidth="9.33203125" defaultRowHeight="11.4" x14ac:dyDescent="0.25"/>
  <cols>
    <col min="1" max="2" width="4.109375" style="8" customWidth="1"/>
    <col min="3" max="3" width="6.77734375" style="8" customWidth="1"/>
    <col min="4" max="10" width="9.109375" style="8" customWidth="1"/>
    <col min="11" max="11" width="10.77734375" style="8" customWidth="1"/>
    <col min="12" max="15" width="9.109375" style="8" customWidth="1"/>
    <col min="16" max="16" width="13.33203125" style="8" bestFit="1" customWidth="1"/>
    <col min="17" max="16384" width="9.33203125" style="8"/>
  </cols>
  <sheetData>
    <row r="1" spans="1:16" s="47" customFormat="1" ht="13.2" x14ac:dyDescent="0.25">
      <c r="A1" s="555" t="s">
        <v>503</v>
      </c>
      <c r="B1" s="555"/>
      <c r="C1" s="555"/>
      <c r="D1" s="555"/>
      <c r="E1" s="555"/>
      <c r="F1" s="555"/>
      <c r="G1" s="555"/>
      <c r="H1" s="555"/>
      <c r="I1" s="555"/>
      <c r="J1" s="555"/>
      <c r="K1" s="555"/>
      <c r="L1" s="555"/>
      <c r="M1" s="555"/>
      <c r="N1" s="555"/>
      <c r="O1" s="555"/>
      <c r="P1" s="555"/>
    </row>
    <row r="2" spans="1:16" ht="7.95" customHeight="1" x14ac:dyDescent="0.25">
      <c r="A2" s="42"/>
      <c r="B2" s="42"/>
      <c r="C2" s="42"/>
      <c r="D2" s="42"/>
      <c r="E2" s="42"/>
      <c r="F2" s="42"/>
      <c r="G2" s="42"/>
      <c r="H2" s="42"/>
      <c r="I2" s="42"/>
      <c r="J2" s="42"/>
      <c r="K2" s="42"/>
      <c r="L2" s="42"/>
      <c r="M2" s="42"/>
      <c r="N2" s="42"/>
      <c r="O2" s="42"/>
      <c r="P2" s="42"/>
    </row>
    <row r="3" spans="1:16" x14ac:dyDescent="0.25">
      <c r="A3" s="43"/>
      <c r="B3" s="556" t="s">
        <v>504</v>
      </c>
      <c r="C3" s="556"/>
      <c r="D3" s="556"/>
      <c r="E3" s="556"/>
      <c r="F3" s="556"/>
      <c r="G3" s="556"/>
      <c r="H3" s="556"/>
      <c r="I3" s="556"/>
      <c r="J3" s="556"/>
      <c r="K3" s="556"/>
      <c r="L3" s="556"/>
      <c r="M3" s="556"/>
      <c r="N3" s="556"/>
      <c r="O3" s="556"/>
      <c r="P3" s="556"/>
    </row>
    <row r="4" spans="1:16" x14ac:dyDescent="0.25">
      <c r="A4" s="43"/>
      <c r="B4" s="556"/>
      <c r="C4" s="556"/>
      <c r="D4" s="556"/>
      <c r="E4" s="556"/>
      <c r="F4" s="556"/>
      <c r="G4" s="556"/>
      <c r="H4" s="556"/>
      <c r="I4" s="556"/>
      <c r="J4" s="556"/>
      <c r="K4" s="556"/>
      <c r="L4" s="556"/>
      <c r="M4" s="556"/>
      <c r="N4" s="556"/>
      <c r="O4" s="556"/>
      <c r="P4" s="556"/>
    </row>
    <row r="5" spans="1:16" x14ac:dyDescent="0.25">
      <c r="A5" s="43"/>
      <c r="B5" s="556"/>
      <c r="C5" s="556"/>
      <c r="D5" s="556"/>
      <c r="E5" s="556"/>
      <c r="F5" s="556"/>
      <c r="G5" s="556"/>
      <c r="H5" s="556"/>
      <c r="I5" s="556"/>
      <c r="J5" s="556"/>
      <c r="K5" s="556"/>
      <c r="L5" s="556"/>
      <c r="M5" s="556"/>
      <c r="N5" s="556"/>
      <c r="O5" s="556"/>
      <c r="P5" s="556"/>
    </row>
    <row r="6" spans="1:16" x14ac:dyDescent="0.25">
      <c r="A6" s="43"/>
      <c r="B6" s="25" t="s">
        <v>5</v>
      </c>
      <c r="C6" s="26" t="s">
        <v>4</v>
      </c>
      <c r="D6" s="43"/>
      <c r="E6" s="43"/>
      <c r="F6" s="43"/>
      <c r="G6" s="43"/>
      <c r="H6" s="43"/>
      <c r="I6" s="43"/>
      <c r="J6" s="43"/>
      <c r="K6" s="43"/>
      <c r="L6" s="43"/>
      <c r="M6" s="43"/>
      <c r="N6" s="43"/>
      <c r="O6" s="43"/>
      <c r="P6" s="43"/>
    </row>
    <row r="7" spans="1:16" x14ac:dyDescent="0.25">
      <c r="A7" s="43"/>
      <c r="B7" s="25" t="s">
        <v>6</v>
      </c>
      <c r="C7" s="26" t="s">
        <v>7</v>
      </c>
      <c r="D7" s="43"/>
      <c r="E7" s="43"/>
      <c r="F7" s="43"/>
      <c r="G7" s="43"/>
      <c r="H7" s="43"/>
      <c r="I7" s="43"/>
      <c r="J7" s="43"/>
      <c r="K7" s="43"/>
      <c r="L7" s="43"/>
      <c r="M7" s="43"/>
      <c r="N7" s="43"/>
      <c r="O7" s="43"/>
      <c r="P7" s="43"/>
    </row>
    <row r="8" spans="1:16" x14ac:dyDescent="0.25">
      <c r="A8" s="43"/>
      <c r="B8" s="25" t="s">
        <v>8</v>
      </c>
      <c r="C8" s="26" t="s">
        <v>9</v>
      </c>
      <c r="D8" s="43"/>
      <c r="E8" s="43"/>
      <c r="F8" s="43"/>
      <c r="G8" s="43"/>
      <c r="H8" s="43"/>
      <c r="I8" s="43"/>
      <c r="J8" s="43"/>
      <c r="K8" s="43"/>
      <c r="L8" s="43"/>
      <c r="M8" s="43"/>
      <c r="N8" s="43"/>
      <c r="O8" s="43"/>
      <c r="P8" s="43"/>
    </row>
    <row r="9" spans="1:16" ht="7.95" customHeight="1" thickBot="1" x14ac:dyDescent="0.3">
      <c r="A9" s="43"/>
      <c r="B9" s="25"/>
      <c r="C9" s="26"/>
      <c r="D9" s="43"/>
      <c r="E9" s="43"/>
      <c r="F9" s="43"/>
      <c r="G9" s="43"/>
      <c r="H9" s="43"/>
      <c r="I9" s="43"/>
      <c r="J9" s="43"/>
      <c r="K9" s="43"/>
      <c r="L9" s="43"/>
      <c r="M9" s="43"/>
      <c r="N9" s="43"/>
      <c r="O9" s="43"/>
      <c r="P9" s="43"/>
    </row>
    <row r="10" spans="1:16" ht="36.6" customHeight="1" thickBot="1" x14ac:dyDescent="0.3">
      <c r="A10" s="43"/>
      <c r="B10" s="25"/>
      <c r="C10" s="491" t="s">
        <v>505</v>
      </c>
      <c r="D10" s="492"/>
      <c r="E10" s="492"/>
      <c r="F10" s="492"/>
      <c r="G10" s="492"/>
      <c r="H10" s="492"/>
      <c r="I10" s="492"/>
      <c r="J10" s="492"/>
      <c r="K10" s="492"/>
      <c r="L10" s="492"/>
      <c r="M10" s="492"/>
      <c r="N10" s="492"/>
      <c r="O10" s="492"/>
      <c r="P10" s="493"/>
    </row>
    <row r="11" spans="1:16" ht="7.95" customHeight="1" x14ac:dyDescent="0.25">
      <c r="B11" s="3"/>
      <c r="C11" s="9"/>
    </row>
    <row r="12" spans="1:16" ht="12" x14ac:dyDescent="0.25">
      <c r="A12" s="478" t="s">
        <v>1</v>
      </c>
      <c r="B12" s="478"/>
      <c r="C12" s="478"/>
      <c r="D12" s="478"/>
      <c r="E12" s="478"/>
      <c r="F12" s="478"/>
      <c r="G12" s="478"/>
      <c r="H12" s="478"/>
      <c r="I12" s="478"/>
      <c r="J12" s="478"/>
      <c r="K12" s="478"/>
      <c r="L12" s="478"/>
      <c r="M12" s="478"/>
      <c r="N12" s="478"/>
      <c r="O12" s="478"/>
      <c r="P12" s="478"/>
    </row>
    <row r="13" spans="1:16" ht="7.95" customHeight="1" x14ac:dyDescent="0.25">
      <c r="A13" s="4"/>
      <c r="B13" s="4"/>
      <c r="C13" s="4"/>
      <c r="D13" s="4"/>
      <c r="E13" s="6"/>
      <c r="F13" s="4"/>
      <c r="G13" s="6"/>
      <c r="H13" s="4"/>
      <c r="I13" s="6"/>
      <c r="J13" s="4"/>
      <c r="K13" s="6"/>
      <c r="L13" s="4"/>
      <c r="M13" s="6"/>
      <c r="N13" s="4"/>
      <c r="O13" s="6"/>
    </row>
    <row r="14" spans="1:16" ht="12" x14ac:dyDescent="0.25">
      <c r="B14" s="5" t="s">
        <v>28</v>
      </c>
      <c r="C14" s="5" t="s">
        <v>10</v>
      </c>
      <c r="D14" s="5"/>
      <c r="E14" s="5"/>
      <c r="F14" s="5"/>
      <c r="G14" s="5"/>
      <c r="H14" s="5"/>
      <c r="I14" s="5"/>
      <c r="J14" s="5"/>
      <c r="K14" s="5"/>
      <c r="L14" s="5"/>
      <c r="M14" s="5"/>
      <c r="N14" s="5"/>
      <c r="O14" s="5"/>
      <c r="P14" s="5"/>
    </row>
    <row r="15" spans="1:16" ht="7.95" customHeight="1" x14ac:dyDescent="0.25">
      <c r="B15" s="5"/>
      <c r="C15" s="5"/>
      <c r="D15" s="5"/>
      <c r="E15" s="5"/>
      <c r="F15" s="5"/>
      <c r="G15" s="5"/>
      <c r="H15" s="5"/>
      <c r="I15" s="5"/>
      <c r="J15" s="5"/>
      <c r="K15" s="5"/>
      <c r="L15" s="5"/>
      <c r="M15" s="5"/>
      <c r="N15" s="5"/>
      <c r="O15" s="5"/>
      <c r="P15" s="5"/>
    </row>
    <row r="16" spans="1:16" ht="12" x14ac:dyDescent="0.25">
      <c r="A16" s="5"/>
      <c r="B16" s="2" t="s">
        <v>0</v>
      </c>
      <c r="C16" s="5"/>
      <c r="D16" s="5"/>
      <c r="E16" s="5"/>
      <c r="F16" s="5"/>
      <c r="G16" s="5"/>
      <c r="H16" s="5"/>
      <c r="I16" s="5"/>
      <c r="J16" s="5"/>
      <c r="K16" s="5"/>
      <c r="L16" s="5"/>
      <c r="M16" s="5"/>
      <c r="N16" s="5"/>
      <c r="O16" s="5"/>
      <c r="P16" s="5"/>
    </row>
    <row r="17" spans="1:17" ht="7.95" customHeight="1" x14ac:dyDescent="0.25">
      <c r="A17" s="5"/>
      <c r="B17" s="2"/>
      <c r="C17" s="5"/>
      <c r="D17" s="5"/>
      <c r="E17" s="5"/>
      <c r="F17" s="5"/>
      <c r="G17" s="5"/>
      <c r="H17" s="5"/>
      <c r="I17" s="5"/>
      <c r="J17" s="5"/>
      <c r="K17" s="5"/>
      <c r="L17" s="5"/>
      <c r="M17" s="5"/>
      <c r="N17" s="5"/>
      <c r="O17" s="5"/>
      <c r="P17" s="5"/>
    </row>
    <row r="18" spans="1:17" ht="12" x14ac:dyDescent="0.25">
      <c r="B18" s="27" t="s">
        <v>69</v>
      </c>
      <c r="C18" s="2" t="s">
        <v>11</v>
      </c>
    </row>
    <row r="19" spans="1:17" ht="27.6" customHeight="1" x14ac:dyDescent="0.25">
      <c r="B19" s="27"/>
      <c r="C19" s="572" t="s">
        <v>523</v>
      </c>
      <c r="D19" s="576"/>
      <c r="E19" s="576"/>
      <c r="F19" s="576"/>
      <c r="G19" s="576"/>
      <c r="H19" s="576"/>
      <c r="I19" s="576"/>
      <c r="J19" s="576"/>
      <c r="K19" s="576"/>
      <c r="L19" s="576"/>
      <c r="M19" s="576"/>
      <c r="N19" s="576"/>
      <c r="O19" s="576"/>
      <c r="P19" s="576"/>
    </row>
    <row r="20" spans="1:17" ht="7.95" customHeight="1" x14ac:dyDescent="0.25">
      <c r="B20" s="27"/>
      <c r="C20" s="2"/>
    </row>
    <row r="21" spans="1:17" ht="34.950000000000003" customHeight="1" x14ac:dyDescent="0.25">
      <c r="B21" s="27"/>
      <c r="C21" s="577" t="s">
        <v>524</v>
      </c>
      <c r="D21" s="459"/>
      <c r="E21" s="459"/>
      <c r="F21" s="459"/>
      <c r="G21" s="459"/>
      <c r="H21" s="459"/>
      <c r="I21" s="459"/>
      <c r="J21" s="459"/>
      <c r="K21" s="459"/>
      <c r="L21" s="459"/>
      <c r="M21" s="459"/>
      <c r="N21" s="459"/>
      <c r="O21" s="578"/>
      <c r="P21" s="578"/>
    </row>
    <row r="22" spans="1:17" ht="7.95" customHeight="1" x14ac:dyDescent="0.25">
      <c r="B22" s="27"/>
      <c r="C22" s="2"/>
    </row>
    <row r="23" spans="1:17" ht="70.2" customHeight="1" x14ac:dyDescent="0.25">
      <c r="B23" s="27"/>
      <c r="C23" s="510" t="s">
        <v>511</v>
      </c>
      <c r="D23" s="332"/>
      <c r="E23" s="332"/>
      <c r="F23" s="332"/>
      <c r="G23" s="332"/>
      <c r="H23" s="332"/>
      <c r="I23" s="332"/>
      <c r="J23" s="332"/>
      <c r="K23" s="332"/>
      <c r="L23" s="332"/>
      <c r="M23" s="332"/>
      <c r="N23" s="332"/>
      <c r="O23" s="340"/>
      <c r="P23" s="340"/>
    </row>
    <row r="24" spans="1:17" ht="7.95" customHeight="1" x14ac:dyDescent="0.25">
      <c r="B24" s="21"/>
      <c r="C24" s="21"/>
      <c r="D24" s="21"/>
      <c r="E24" s="21"/>
      <c r="F24" s="21"/>
      <c r="G24" s="21"/>
      <c r="H24" s="21"/>
      <c r="I24" s="21"/>
      <c r="J24" s="21"/>
      <c r="K24" s="21"/>
      <c r="L24" s="21"/>
      <c r="M24" s="21"/>
      <c r="N24" s="21"/>
      <c r="O24" s="21"/>
      <c r="P24" s="21"/>
      <c r="Q24" s="21"/>
    </row>
    <row r="25" spans="1:17" x14ac:dyDescent="0.2">
      <c r="B25" s="21"/>
      <c r="C25" s="28" t="s">
        <v>70</v>
      </c>
      <c r="D25" s="12"/>
      <c r="E25" s="12"/>
      <c r="F25" s="12"/>
      <c r="G25" s="12"/>
      <c r="H25" s="12"/>
      <c r="I25" s="12"/>
      <c r="J25" s="12"/>
      <c r="K25" s="12"/>
      <c r="L25" s="12"/>
      <c r="M25" s="12"/>
      <c r="N25" s="12"/>
      <c r="O25" s="12"/>
      <c r="P25" s="12"/>
    </row>
    <row r="26" spans="1:17" ht="7.95" customHeight="1" x14ac:dyDescent="0.25">
      <c r="B26" s="21"/>
      <c r="C26" s="12"/>
      <c r="D26" s="12"/>
      <c r="E26" s="12"/>
      <c r="F26" s="12"/>
      <c r="G26" s="12"/>
      <c r="H26" s="12"/>
      <c r="I26" s="12"/>
      <c r="J26" s="12"/>
      <c r="K26" s="12"/>
      <c r="L26" s="12"/>
      <c r="M26" s="12"/>
      <c r="N26" s="12"/>
      <c r="O26" s="12"/>
      <c r="P26" s="12"/>
    </row>
    <row r="27" spans="1:17" ht="12" x14ac:dyDescent="0.25">
      <c r="B27" s="21"/>
      <c r="C27" s="12"/>
      <c r="D27" s="511" t="s">
        <v>71</v>
      </c>
      <c r="E27" s="511"/>
      <c r="F27" s="511"/>
      <c r="G27" s="511"/>
      <c r="H27" s="511"/>
      <c r="I27" s="511"/>
      <c r="J27" s="512">
        <v>2020</v>
      </c>
      <c r="K27" s="512"/>
      <c r="L27" s="512"/>
      <c r="M27" s="512">
        <v>2019</v>
      </c>
      <c r="N27" s="512"/>
      <c r="O27" s="512"/>
    </row>
    <row r="28" spans="1:17" x14ac:dyDescent="0.2">
      <c r="B28" s="21"/>
      <c r="C28" s="12"/>
      <c r="D28" s="388" t="s">
        <v>226</v>
      </c>
      <c r="E28" s="388"/>
      <c r="F28" s="388"/>
      <c r="G28" s="388"/>
      <c r="H28" s="388"/>
      <c r="I28" s="388"/>
      <c r="J28" s="410">
        <v>0</v>
      </c>
      <c r="K28" s="410"/>
      <c r="L28" s="410"/>
      <c r="M28" s="410">
        <v>0</v>
      </c>
      <c r="N28" s="410"/>
      <c r="O28" s="410"/>
    </row>
    <row r="29" spans="1:17" x14ac:dyDescent="0.2">
      <c r="B29" s="21"/>
      <c r="C29" s="12"/>
      <c r="D29" s="388" t="s">
        <v>225</v>
      </c>
      <c r="E29" s="388"/>
      <c r="F29" s="388"/>
      <c r="G29" s="388"/>
      <c r="H29" s="388"/>
      <c r="I29" s="388"/>
      <c r="J29" s="410">
        <v>644050.48</v>
      </c>
      <c r="K29" s="410"/>
      <c r="L29" s="410"/>
      <c r="M29" s="410">
        <v>1091675.55</v>
      </c>
      <c r="N29" s="410"/>
      <c r="O29" s="410"/>
    </row>
    <row r="30" spans="1:17" x14ac:dyDescent="0.2">
      <c r="B30" s="21"/>
      <c r="C30" s="12"/>
      <c r="D30" s="388" t="s">
        <v>200</v>
      </c>
      <c r="E30" s="388"/>
      <c r="F30" s="388"/>
      <c r="G30" s="388"/>
      <c r="H30" s="388"/>
      <c r="I30" s="388"/>
      <c r="J30" s="410">
        <v>17464636.219999999</v>
      </c>
      <c r="K30" s="410"/>
      <c r="L30" s="410"/>
      <c r="M30" s="410">
        <v>20473225.960000001</v>
      </c>
      <c r="N30" s="410"/>
      <c r="O30" s="410"/>
    </row>
    <row r="31" spans="1:17" ht="12" x14ac:dyDescent="0.25">
      <c r="B31" s="21"/>
      <c r="C31" s="12"/>
      <c r="D31" s="336" t="s">
        <v>73</v>
      </c>
      <c r="E31" s="337"/>
      <c r="F31" s="337"/>
      <c r="G31" s="337"/>
      <c r="H31" s="337"/>
      <c r="I31" s="338"/>
      <c r="J31" s="393">
        <f>SUM(J28:L30)</f>
        <v>18108686.699999999</v>
      </c>
      <c r="K31" s="393"/>
      <c r="L31" s="393"/>
      <c r="M31" s="393">
        <f>SUM(M28:O30)</f>
        <v>21564901.510000002</v>
      </c>
      <c r="N31" s="393"/>
      <c r="O31" s="393"/>
    </row>
    <row r="32" spans="1:17" ht="12" x14ac:dyDescent="0.25">
      <c r="B32" s="21"/>
      <c r="C32" s="12"/>
      <c r="D32" s="98"/>
      <c r="E32" s="98"/>
      <c r="F32" s="98"/>
      <c r="G32" s="98"/>
      <c r="H32" s="98"/>
      <c r="I32" s="98"/>
      <c r="J32" s="201"/>
      <c r="K32" s="201"/>
      <c r="L32" s="201"/>
      <c r="M32" s="201"/>
      <c r="N32" s="201"/>
      <c r="O32" s="201"/>
    </row>
    <row r="33" spans="2:16" ht="12" x14ac:dyDescent="0.25">
      <c r="B33" s="21"/>
      <c r="C33" s="12"/>
      <c r="D33" s="98"/>
      <c r="E33" s="98"/>
      <c r="F33" s="98"/>
      <c r="G33" s="98"/>
      <c r="H33" s="98"/>
      <c r="I33" s="98"/>
      <c r="J33" s="201"/>
      <c r="K33" s="201"/>
      <c r="L33" s="201"/>
      <c r="M33" s="201"/>
      <c r="N33" s="201"/>
      <c r="O33" s="201"/>
    </row>
    <row r="34" spans="2:16" ht="12" x14ac:dyDescent="0.25">
      <c r="B34" s="21"/>
      <c r="C34" s="281" t="s">
        <v>227</v>
      </c>
      <c r="D34" s="12"/>
      <c r="E34" s="12"/>
      <c r="F34" s="12"/>
      <c r="G34" s="12"/>
      <c r="H34" s="12"/>
      <c r="I34" s="12"/>
      <c r="J34" s="12"/>
      <c r="K34" s="12"/>
      <c r="L34" s="12"/>
      <c r="M34" s="12"/>
      <c r="N34" s="12"/>
      <c r="O34" s="12"/>
      <c r="P34" s="12"/>
    </row>
    <row r="35" spans="2:16" ht="23.4" customHeight="1" x14ac:dyDescent="0.2">
      <c r="B35" s="21"/>
      <c r="C35" s="579" t="s">
        <v>228</v>
      </c>
      <c r="D35" s="580"/>
      <c r="E35" s="580"/>
      <c r="F35" s="580"/>
      <c r="G35" s="580"/>
      <c r="H35" s="580"/>
      <c r="I35" s="580"/>
      <c r="J35" s="580"/>
      <c r="K35" s="580"/>
      <c r="L35" s="580"/>
      <c r="M35" s="580"/>
      <c r="N35" s="580"/>
      <c r="O35" s="580"/>
      <c r="P35" s="580"/>
    </row>
    <row r="36" spans="2:16" ht="13.2" customHeight="1" x14ac:dyDescent="0.25">
      <c r="B36" s="21"/>
      <c r="C36" s="12"/>
      <c r="D36" s="12"/>
      <c r="E36" s="12"/>
      <c r="F36" s="12"/>
      <c r="G36" s="12"/>
      <c r="H36" s="12"/>
      <c r="I36" s="12"/>
      <c r="J36" s="12"/>
      <c r="K36" s="12"/>
      <c r="L36" s="12"/>
      <c r="M36" s="12"/>
      <c r="N36" s="12"/>
      <c r="O36" s="12"/>
      <c r="P36" s="12"/>
    </row>
    <row r="37" spans="2:16" ht="12" x14ac:dyDescent="0.25">
      <c r="B37" s="21"/>
      <c r="C37" s="12"/>
      <c r="D37" s="12"/>
      <c r="E37" s="12"/>
      <c r="F37" s="511" t="s">
        <v>74</v>
      </c>
      <c r="G37" s="511"/>
      <c r="H37" s="511"/>
      <c r="I37" s="511"/>
      <c r="J37" s="511"/>
      <c r="K37" s="512" t="s">
        <v>75</v>
      </c>
      <c r="L37" s="512"/>
      <c r="M37" s="512"/>
      <c r="O37" s="12"/>
      <c r="P37" s="12"/>
    </row>
    <row r="38" spans="2:16" x14ac:dyDescent="0.2">
      <c r="B38" s="21"/>
      <c r="C38" s="12"/>
      <c r="D38" s="12"/>
      <c r="E38" s="12"/>
      <c r="F38" s="388" t="s">
        <v>229</v>
      </c>
      <c r="G38" s="388"/>
      <c r="H38" s="388"/>
      <c r="I38" s="388"/>
      <c r="J38" s="388"/>
      <c r="K38" s="410">
        <v>634236.09</v>
      </c>
      <c r="L38" s="410"/>
      <c r="M38" s="410"/>
      <c r="O38" s="12"/>
      <c r="P38" s="12"/>
    </row>
    <row r="39" spans="2:16" x14ac:dyDescent="0.2">
      <c r="B39" s="21"/>
      <c r="C39" s="12"/>
      <c r="D39" s="12"/>
      <c r="E39" s="12"/>
      <c r="F39" s="388" t="s">
        <v>230</v>
      </c>
      <c r="G39" s="388"/>
      <c r="H39" s="388"/>
      <c r="I39" s="388"/>
      <c r="J39" s="388"/>
      <c r="K39" s="410">
        <v>0</v>
      </c>
      <c r="L39" s="410"/>
      <c r="M39" s="410"/>
      <c r="O39" s="12"/>
      <c r="P39" s="12"/>
    </row>
    <row r="40" spans="2:16" x14ac:dyDescent="0.2">
      <c r="B40" s="21"/>
      <c r="C40" s="12"/>
      <c r="D40" s="12"/>
      <c r="E40" s="12"/>
      <c r="F40" s="388" t="s">
        <v>231</v>
      </c>
      <c r="G40" s="388"/>
      <c r="H40" s="388"/>
      <c r="I40" s="388"/>
      <c r="J40" s="388"/>
      <c r="K40" s="410">
        <v>0</v>
      </c>
      <c r="L40" s="410"/>
      <c r="M40" s="410"/>
      <c r="O40" s="12"/>
      <c r="P40" s="12"/>
    </row>
    <row r="41" spans="2:16" x14ac:dyDescent="0.2">
      <c r="B41" s="21"/>
      <c r="C41" s="12"/>
      <c r="D41" s="12"/>
      <c r="E41" s="12"/>
      <c r="F41" s="388" t="s">
        <v>237</v>
      </c>
      <c r="G41" s="388"/>
      <c r="H41" s="388"/>
      <c r="I41" s="388"/>
      <c r="J41" s="388"/>
      <c r="K41" s="410">
        <v>9814.39</v>
      </c>
      <c r="L41" s="410"/>
      <c r="M41" s="410"/>
      <c r="O41" s="12"/>
      <c r="P41" s="12"/>
    </row>
    <row r="42" spans="2:16" ht="12" x14ac:dyDescent="0.25">
      <c r="B42" s="21"/>
      <c r="C42" s="12"/>
      <c r="D42" s="12"/>
      <c r="E42" s="12"/>
      <c r="F42" s="336" t="s">
        <v>73</v>
      </c>
      <c r="G42" s="337"/>
      <c r="H42" s="337"/>
      <c r="I42" s="337"/>
      <c r="J42" s="338"/>
      <c r="K42" s="516">
        <f>SUM(K38:M41)</f>
        <v>644050.48</v>
      </c>
      <c r="L42" s="517"/>
      <c r="M42" s="518"/>
      <c r="N42" s="237">
        <f>K42-J29</f>
        <v>0</v>
      </c>
      <c r="O42" s="12"/>
      <c r="P42" s="12"/>
    </row>
    <row r="43" spans="2:16" ht="13.2" customHeight="1" x14ac:dyDescent="0.25">
      <c r="B43" s="21"/>
      <c r="C43" s="12"/>
      <c r="D43" s="12"/>
      <c r="E43" s="12"/>
      <c r="F43" s="12"/>
      <c r="G43" s="12"/>
      <c r="H43" s="12"/>
      <c r="I43" s="12"/>
      <c r="J43" s="12"/>
      <c r="K43" s="12"/>
      <c r="L43" s="12"/>
      <c r="M43" s="12"/>
      <c r="N43" s="228"/>
      <c r="O43" s="12"/>
      <c r="P43" s="12"/>
    </row>
    <row r="44" spans="2:16" ht="12" x14ac:dyDescent="0.25">
      <c r="B44" s="21"/>
      <c r="C44" s="29" t="s">
        <v>76</v>
      </c>
      <c r="D44" s="28"/>
      <c r="E44" s="28"/>
      <c r="F44" s="28"/>
      <c r="G44" s="28"/>
      <c r="H44" s="28"/>
      <c r="I44" s="28"/>
      <c r="J44" s="28"/>
      <c r="K44" s="28"/>
      <c r="L44" s="28"/>
      <c r="M44" s="28"/>
      <c r="N44" s="28"/>
      <c r="O44" s="28"/>
      <c r="P44" s="28"/>
    </row>
    <row r="45" spans="2:16" ht="22.2" customHeight="1" x14ac:dyDescent="0.25">
      <c r="B45" s="21"/>
      <c r="C45" s="515" t="s">
        <v>236</v>
      </c>
      <c r="D45" s="515"/>
      <c r="E45" s="515"/>
      <c r="F45" s="515"/>
      <c r="G45" s="515"/>
      <c r="H45" s="515"/>
      <c r="I45" s="515"/>
      <c r="J45" s="515"/>
      <c r="K45" s="515"/>
      <c r="L45" s="515"/>
      <c r="M45" s="515"/>
      <c r="N45" s="515"/>
      <c r="O45" s="515"/>
      <c r="P45" s="515"/>
    </row>
    <row r="46" spans="2:16" ht="13.2" customHeight="1" x14ac:dyDescent="0.2">
      <c r="B46" s="21"/>
      <c r="C46" s="28"/>
      <c r="D46" s="28"/>
      <c r="E46" s="28"/>
      <c r="F46" s="28"/>
      <c r="G46" s="28"/>
      <c r="H46" s="28"/>
      <c r="I46" s="28"/>
      <c r="J46" s="28"/>
      <c r="K46" s="28"/>
      <c r="L46" s="28"/>
      <c r="M46" s="28"/>
      <c r="N46" s="28"/>
      <c r="O46" s="28"/>
      <c r="P46" s="28"/>
    </row>
    <row r="47" spans="2:16" ht="12" x14ac:dyDescent="0.25">
      <c r="B47" s="21"/>
      <c r="C47" s="12"/>
      <c r="D47" s="12"/>
      <c r="E47" s="12"/>
      <c r="F47" s="511" t="s">
        <v>232</v>
      </c>
      <c r="G47" s="511"/>
      <c r="H47" s="511"/>
      <c r="I47" s="511"/>
      <c r="J47" s="511"/>
      <c r="K47" s="512" t="s">
        <v>75</v>
      </c>
      <c r="L47" s="512"/>
      <c r="M47" s="512"/>
      <c r="O47" s="12"/>
      <c r="P47" s="12"/>
    </row>
    <row r="48" spans="2:16" x14ac:dyDescent="0.2">
      <c r="B48" s="21"/>
      <c r="C48" s="12"/>
      <c r="D48" s="12"/>
      <c r="E48" s="12"/>
      <c r="F48" s="388" t="s">
        <v>233</v>
      </c>
      <c r="G48" s="388"/>
      <c r="H48" s="388"/>
      <c r="I48" s="388"/>
      <c r="J48" s="388"/>
      <c r="K48" s="410">
        <v>3775119.9</v>
      </c>
      <c r="L48" s="410"/>
      <c r="M48" s="410"/>
      <c r="O48" s="12"/>
      <c r="P48" s="12"/>
    </row>
    <row r="49" spans="1:16" x14ac:dyDescent="0.2">
      <c r="B49" s="21"/>
      <c r="C49" s="12"/>
      <c r="D49" s="12"/>
      <c r="E49" s="12"/>
      <c r="F49" s="388" t="s">
        <v>234</v>
      </c>
      <c r="G49" s="388"/>
      <c r="H49" s="388"/>
      <c r="I49" s="388"/>
      <c r="J49" s="388"/>
      <c r="K49" s="389">
        <v>13026010.789999999</v>
      </c>
      <c r="L49" s="390"/>
      <c r="M49" s="391"/>
      <c r="O49" s="12"/>
      <c r="P49" s="12"/>
    </row>
    <row r="50" spans="1:16" x14ac:dyDescent="0.2">
      <c r="B50" s="21"/>
      <c r="C50" s="12"/>
      <c r="D50" s="12"/>
      <c r="E50" s="12"/>
      <c r="F50" s="388" t="s">
        <v>235</v>
      </c>
      <c r="G50" s="388"/>
      <c r="H50" s="388"/>
      <c r="I50" s="388"/>
      <c r="J50" s="388"/>
      <c r="K50" s="389">
        <v>663505.53</v>
      </c>
      <c r="L50" s="390"/>
      <c r="M50" s="391"/>
      <c r="O50" s="12"/>
      <c r="P50" s="12"/>
    </row>
    <row r="51" spans="1:16" ht="12" x14ac:dyDescent="0.25">
      <c r="B51" s="21"/>
      <c r="C51" s="12"/>
      <c r="D51" s="12"/>
      <c r="E51" s="12"/>
      <c r="F51" s="336" t="s">
        <v>73</v>
      </c>
      <c r="G51" s="337"/>
      <c r="H51" s="337"/>
      <c r="I51" s="337"/>
      <c r="J51" s="338"/>
      <c r="K51" s="516">
        <f>SUM(K48:M50)</f>
        <v>17464636.219999999</v>
      </c>
      <c r="L51" s="517"/>
      <c r="M51" s="518"/>
      <c r="N51" s="237">
        <f>K51-J30</f>
        <v>0</v>
      </c>
      <c r="O51" s="12"/>
      <c r="P51" s="12"/>
    </row>
    <row r="52" spans="1:16" ht="13.2" customHeight="1" x14ac:dyDescent="0.25">
      <c r="B52" s="21"/>
      <c r="C52" s="12"/>
      <c r="D52" s="12"/>
      <c r="E52" s="12"/>
      <c r="F52" s="12"/>
      <c r="G52" s="12"/>
      <c r="H52" s="12"/>
      <c r="I52" s="12"/>
      <c r="J52" s="12"/>
      <c r="K52" s="12"/>
      <c r="L52" s="12"/>
      <c r="M52" s="12"/>
      <c r="N52" s="12"/>
      <c r="O52" s="12"/>
      <c r="P52" s="12"/>
    </row>
    <row r="53" spans="1:16" ht="12" x14ac:dyDescent="0.25">
      <c r="B53" s="21"/>
      <c r="C53" s="29" t="s">
        <v>77</v>
      </c>
      <c r="D53" s="28"/>
      <c r="E53" s="28"/>
      <c r="F53" s="28"/>
      <c r="G53" s="28"/>
      <c r="H53" s="28"/>
      <c r="I53" s="28"/>
      <c r="J53" s="28"/>
      <c r="K53" s="28"/>
      <c r="L53" s="28"/>
      <c r="M53" s="28"/>
      <c r="N53" s="28"/>
      <c r="O53" s="28"/>
      <c r="P53" s="28"/>
    </row>
    <row r="54" spans="1:16" x14ac:dyDescent="0.2">
      <c r="B54" s="21"/>
      <c r="C54" s="572" t="s">
        <v>525</v>
      </c>
      <c r="D54" s="572"/>
      <c r="E54" s="572"/>
      <c r="F54" s="572"/>
      <c r="G54" s="572"/>
      <c r="H54" s="572"/>
      <c r="I54" s="572"/>
      <c r="J54" s="572"/>
      <c r="K54" s="572"/>
      <c r="L54" s="572"/>
      <c r="M54" s="572"/>
      <c r="N54" s="572"/>
      <c r="O54" s="572"/>
      <c r="P54" s="572"/>
    </row>
    <row r="55" spans="1:16" ht="7.95" customHeight="1" x14ac:dyDescent="0.25">
      <c r="B55" s="21"/>
      <c r="C55" s="12"/>
      <c r="D55" s="12"/>
      <c r="E55" s="12"/>
      <c r="F55" s="12"/>
      <c r="G55" s="12"/>
      <c r="H55" s="12"/>
      <c r="I55" s="12"/>
      <c r="J55" s="12"/>
      <c r="K55" s="12"/>
      <c r="L55" s="12"/>
      <c r="M55" s="12"/>
      <c r="N55" s="12"/>
      <c r="O55" s="12"/>
      <c r="P55" s="12"/>
    </row>
    <row r="56" spans="1:16" ht="12" x14ac:dyDescent="0.25">
      <c r="A56" s="2"/>
      <c r="B56" s="27" t="s">
        <v>69</v>
      </c>
      <c r="C56" s="2" t="s">
        <v>12</v>
      </c>
    </row>
    <row r="57" spans="1:16" ht="33.6" customHeight="1" x14ac:dyDescent="0.25">
      <c r="A57" s="2"/>
      <c r="B57" s="27"/>
      <c r="C57" s="339" t="s">
        <v>494</v>
      </c>
      <c r="D57" s="332"/>
      <c r="E57" s="332"/>
      <c r="F57" s="332"/>
      <c r="G57" s="332"/>
      <c r="H57" s="332"/>
      <c r="I57" s="332"/>
      <c r="J57" s="332"/>
      <c r="K57" s="332"/>
      <c r="L57" s="332"/>
      <c r="M57" s="332"/>
      <c r="N57" s="332"/>
      <c r="O57" s="340"/>
      <c r="P57" s="340"/>
    </row>
    <row r="58" spans="1:16" ht="7.95" customHeight="1" x14ac:dyDescent="0.25">
      <c r="A58" s="2"/>
      <c r="B58" s="27"/>
      <c r="C58" s="249"/>
      <c r="D58" s="254"/>
      <c r="E58" s="254"/>
      <c r="F58" s="254"/>
      <c r="G58" s="254"/>
      <c r="H58" s="254"/>
      <c r="I58" s="254"/>
      <c r="J58" s="254"/>
      <c r="K58" s="254"/>
      <c r="L58" s="254"/>
      <c r="M58" s="254"/>
      <c r="N58" s="254"/>
      <c r="O58" s="256"/>
      <c r="P58" s="256"/>
    </row>
    <row r="59" spans="1:16" s="270" customFormat="1" ht="36.6" customHeight="1" x14ac:dyDescent="0.25">
      <c r="A59" s="267"/>
      <c r="B59" s="268"/>
      <c r="C59" s="269"/>
      <c r="D59" s="271" t="s">
        <v>491</v>
      </c>
      <c r="E59" s="329" t="s">
        <v>478</v>
      </c>
      <c r="F59" s="330"/>
      <c r="G59" s="329" t="s">
        <v>479</v>
      </c>
      <c r="H59" s="330"/>
      <c r="I59" s="329" t="s">
        <v>492</v>
      </c>
      <c r="J59" s="330"/>
      <c r="K59" s="329" t="s">
        <v>493</v>
      </c>
      <c r="L59" s="330"/>
      <c r="M59" s="331"/>
      <c r="N59" s="331"/>
      <c r="O59" s="251"/>
      <c r="P59" s="251"/>
    </row>
    <row r="60" spans="1:16" ht="13.95" customHeight="1" x14ac:dyDescent="0.25">
      <c r="A60" s="2"/>
      <c r="B60" s="27"/>
      <c r="C60" s="249"/>
      <c r="D60" s="272">
        <v>2020</v>
      </c>
      <c r="E60" s="341" t="s">
        <v>480</v>
      </c>
      <c r="F60" s="342"/>
      <c r="G60" s="341" t="str">
        <f>E61</f>
        <v>Febrero</v>
      </c>
      <c r="H60" s="342"/>
      <c r="I60" s="334">
        <v>1222351.3999999999</v>
      </c>
      <c r="J60" s="335"/>
      <c r="K60" s="341" t="s">
        <v>495</v>
      </c>
      <c r="L60" s="342"/>
      <c r="M60" s="343"/>
      <c r="N60" s="343"/>
      <c r="O60" s="256"/>
      <c r="P60" s="256"/>
    </row>
    <row r="61" spans="1:16" ht="13.95" customHeight="1" x14ac:dyDescent="0.25">
      <c r="A61" s="2"/>
      <c r="B61" s="27"/>
      <c r="C61" s="249"/>
      <c r="D61" s="272">
        <v>2020</v>
      </c>
      <c r="E61" s="341" t="s">
        <v>481</v>
      </c>
      <c r="F61" s="342"/>
      <c r="G61" s="341" t="str">
        <f t="shared" ref="G61:G68" si="0">E62</f>
        <v>Marzo</v>
      </c>
      <c r="H61" s="342"/>
      <c r="I61" s="334">
        <v>1222351.3999999999</v>
      </c>
      <c r="J61" s="335"/>
      <c r="K61" s="341" t="s">
        <v>495</v>
      </c>
      <c r="L61" s="342"/>
      <c r="M61" s="343"/>
      <c r="N61" s="343"/>
      <c r="O61" s="256"/>
      <c r="P61" s="256"/>
    </row>
    <row r="62" spans="1:16" ht="13.95" customHeight="1" x14ac:dyDescent="0.25">
      <c r="A62" s="2"/>
      <c r="B62" s="27"/>
      <c r="C62" s="249"/>
      <c r="D62" s="272">
        <v>2020</v>
      </c>
      <c r="E62" s="341" t="s">
        <v>482</v>
      </c>
      <c r="F62" s="342"/>
      <c r="G62" s="341" t="str">
        <f t="shared" si="0"/>
        <v>Abril</v>
      </c>
      <c r="H62" s="342"/>
      <c r="I62" s="334">
        <v>1222351.3999999999</v>
      </c>
      <c r="J62" s="335"/>
      <c r="K62" s="341" t="s">
        <v>495</v>
      </c>
      <c r="L62" s="342"/>
      <c r="M62" s="343"/>
      <c r="N62" s="343"/>
      <c r="O62" s="256"/>
      <c r="P62" s="256"/>
    </row>
    <row r="63" spans="1:16" ht="13.95" customHeight="1" x14ac:dyDescent="0.25">
      <c r="A63" s="2"/>
      <c r="B63" s="27"/>
      <c r="C63" s="249"/>
      <c r="D63" s="272">
        <v>2020</v>
      </c>
      <c r="E63" s="341" t="s">
        <v>483</v>
      </c>
      <c r="F63" s="342"/>
      <c r="G63" s="341" t="str">
        <f t="shared" si="0"/>
        <v>Mayo</v>
      </c>
      <c r="H63" s="342"/>
      <c r="I63" s="334">
        <v>1222351.3999999999</v>
      </c>
      <c r="J63" s="335"/>
      <c r="K63" s="341" t="s">
        <v>495</v>
      </c>
      <c r="L63" s="342"/>
      <c r="M63" s="343"/>
      <c r="N63" s="343"/>
      <c r="O63" s="256"/>
      <c r="P63" s="256"/>
    </row>
    <row r="64" spans="1:16" ht="13.95" customHeight="1" x14ac:dyDescent="0.25">
      <c r="A64" s="2"/>
      <c r="B64" s="27"/>
      <c r="C64" s="249"/>
      <c r="D64" s="272">
        <v>2020</v>
      </c>
      <c r="E64" s="341" t="s">
        <v>484</v>
      </c>
      <c r="F64" s="342"/>
      <c r="G64" s="341" t="str">
        <f t="shared" si="0"/>
        <v>Junio</v>
      </c>
      <c r="H64" s="342"/>
      <c r="I64" s="334">
        <v>1222351.3999999999</v>
      </c>
      <c r="J64" s="335"/>
      <c r="K64" s="341" t="s">
        <v>495</v>
      </c>
      <c r="L64" s="342"/>
      <c r="M64" s="343"/>
      <c r="N64" s="343"/>
      <c r="O64" s="256"/>
      <c r="P64" s="256"/>
    </row>
    <row r="65" spans="1:16" ht="13.95" customHeight="1" x14ac:dyDescent="0.25">
      <c r="A65" s="2"/>
      <c r="B65" s="27"/>
      <c r="C65" s="249"/>
      <c r="D65" s="272">
        <v>2020</v>
      </c>
      <c r="E65" s="341" t="s">
        <v>485</v>
      </c>
      <c r="F65" s="342"/>
      <c r="G65" s="341" t="str">
        <f t="shared" si="0"/>
        <v>Julio</v>
      </c>
      <c r="H65" s="342"/>
      <c r="I65" s="334">
        <v>1222351.3999999999</v>
      </c>
      <c r="J65" s="335"/>
      <c r="K65" s="341" t="s">
        <v>495</v>
      </c>
      <c r="L65" s="342"/>
      <c r="M65" s="343"/>
      <c r="N65" s="343"/>
      <c r="O65" s="256"/>
      <c r="P65" s="256"/>
    </row>
    <row r="66" spans="1:16" ht="13.95" customHeight="1" x14ac:dyDescent="0.25">
      <c r="A66" s="2"/>
      <c r="B66" s="27"/>
      <c r="C66" s="249"/>
      <c r="D66" s="272">
        <v>2020</v>
      </c>
      <c r="E66" s="341" t="s">
        <v>486</v>
      </c>
      <c r="F66" s="342"/>
      <c r="G66" s="341" t="str">
        <f t="shared" si="0"/>
        <v>Agosto</v>
      </c>
      <c r="H66" s="342"/>
      <c r="I66" s="334">
        <v>1222351.3999999999</v>
      </c>
      <c r="J66" s="335"/>
      <c r="K66" s="341" t="s">
        <v>495</v>
      </c>
      <c r="L66" s="342"/>
      <c r="M66" s="343"/>
      <c r="N66" s="343"/>
      <c r="O66" s="256"/>
      <c r="P66" s="256"/>
    </row>
    <row r="67" spans="1:16" ht="13.95" customHeight="1" x14ac:dyDescent="0.25">
      <c r="A67" s="2"/>
      <c r="B67" s="27"/>
      <c r="C67" s="249"/>
      <c r="D67" s="272">
        <v>2020</v>
      </c>
      <c r="E67" s="341" t="s">
        <v>487</v>
      </c>
      <c r="F67" s="342"/>
      <c r="G67" s="341" t="str">
        <f t="shared" si="0"/>
        <v>Septiembre</v>
      </c>
      <c r="H67" s="342"/>
      <c r="I67" s="334">
        <v>1222351.3999999999</v>
      </c>
      <c r="J67" s="335"/>
      <c r="K67" s="341" t="s">
        <v>495</v>
      </c>
      <c r="L67" s="342"/>
      <c r="M67" s="343"/>
      <c r="N67" s="343"/>
      <c r="O67" s="256"/>
      <c r="P67" s="256"/>
    </row>
    <row r="68" spans="1:16" ht="13.95" customHeight="1" x14ac:dyDescent="0.25">
      <c r="A68" s="2"/>
      <c r="B68" s="27"/>
      <c r="C68" s="249"/>
      <c r="D68" s="272">
        <v>2020</v>
      </c>
      <c r="E68" s="341" t="s">
        <v>488</v>
      </c>
      <c r="F68" s="342"/>
      <c r="G68" s="341" t="str">
        <f t="shared" si="0"/>
        <v>Octubre</v>
      </c>
      <c r="H68" s="342"/>
      <c r="I68" s="334">
        <v>1222351.3999999999</v>
      </c>
      <c r="J68" s="335"/>
      <c r="K68" s="341" t="s">
        <v>495</v>
      </c>
      <c r="L68" s="342"/>
      <c r="M68" s="343"/>
      <c r="N68" s="343"/>
      <c r="O68" s="256"/>
      <c r="P68" s="256"/>
    </row>
    <row r="69" spans="1:16" ht="13.95" customHeight="1" x14ac:dyDescent="0.25">
      <c r="A69" s="2"/>
      <c r="B69" s="27"/>
      <c r="C69" s="249"/>
      <c r="D69" s="272">
        <v>2020</v>
      </c>
      <c r="E69" s="341" t="s">
        <v>489</v>
      </c>
      <c r="F69" s="342"/>
      <c r="G69" s="341" t="s">
        <v>490</v>
      </c>
      <c r="H69" s="342"/>
      <c r="I69" s="334">
        <v>1222351.3999999999</v>
      </c>
      <c r="J69" s="335"/>
      <c r="K69" s="341" t="s">
        <v>495</v>
      </c>
      <c r="L69" s="343"/>
      <c r="M69" s="343"/>
      <c r="N69" s="343"/>
      <c r="O69" s="256"/>
      <c r="P69" s="256"/>
    </row>
    <row r="70" spans="1:16" ht="13.95" customHeight="1" x14ac:dyDescent="0.25">
      <c r="A70" s="2"/>
      <c r="B70" s="27"/>
      <c r="C70" s="291"/>
      <c r="D70" s="297">
        <v>2020</v>
      </c>
      <c r="E70" s="341" t="str">
        <f>G69</f>
        <v>Noviembre</v>
      </c>
      <c r="F70" s="342"/>
      <c r="G70" s="341" t="s">
        <v>506</v>
      </c>
      <c r="H70" s="342"/>
      <c r="I70" s="334">
        <v>1222351.3999999999</v>
      </c>
      <c r="J70" s="335"/>
      <c r="K70" s="341" t="s">
        <v>495</v>
      </c>
      <c r="L70" s="343"/>
      <c r="M70" s="343"/>
      <c r="N70" s="343"/>
      <c r="O70" s="295"/>
      <c r="P70" s="295"/>
    </row>
    <row r="71" spans="1:16" ht="4.95" customHeight="1" x14ac:dyDescent="0.25">
      <c r="A71" s="2"/>
      <c r="B71" s="27"/>
      <c r="C71" s="249"/>
      <c r="D71" s="254"/>
      <c r="E71" s="332"/>
      <c r="F71" s="333"/>
      <c r="G71" s="332"/>
      <c r="H71" s="333"/>
      <c r="I71" s="354"/>
      <c r="J71" s="355"/>
      <c r="K71" s="332"/>
      <c r="L71" s="333"/>
      <c r="M71" s="254"/>
      <c r="N71" s="254"/>
      <c r="O71" s="256"/>
      <c r="P71" s="256"/>
    </row>
    <row r="72" spans="1:16" ht="13.95" customHeight="1" x14ac:dyDescent="0.25">
      <c r="A72" s="2"/>
      <c r="B72" s="27"/>
      <c r="C72" s="249"/>
      <c r="D72" s="336" t="s">
        <v>73</v>
      </c>
      <c r="E72" s="337"/>
      <c r="F72" s="337"/>
      <c r="G72" s="337"/>
      <c r="H72" s="338"/>
      <c r="I72" s="349">
        <f>SUM(I60:J71)</f>
        <v>13445865.400000002</v>
      </c>
      <c r="J72" s="350"/>
      <c r="K72" s="332"/>
      <c r="L72" s="333"/>
      <c r="M72" s="254"/>
      <c r="N72" s="254"/>
      <c r="O72" s="256"/>
      <c r="P72" s="256"/>
    </row>
    <row r="73" spans="1:16" ht="4.95" customHeight="1" x14ac:dyDescent="0.25">
      <c r="A73" s="2"/>
      <c r="B73" s="27"/>
      <c r="C73" s="249"/>
      <c r="D73" s="98"/>
      <c r="E73" s="98"/>
      <c r="F73" s="98"/>
      <c r="G73" s="98"/>
      <c r="H73" s="98"/>
      <c r="I73" s="275"/>
      <c r="J73" s="276"/>
      <c r="K73" s="254"/>
      <c r="L73" s="266"/>
      <c r="M73" s="254"/>
      <c r="N73" s="254"/>
      <c r="O73" s="256"/>
      <c r="P73" s="256"/>
    </row>
    <row r="74" spans="1:16" ht="13.95" customHeight="1" x14ac:dyDescent="0.25">
      <c r="A74" s="2"/>
      <c r="B74" s="27"/>
      <c r="C74" s="249"/>
      <c r="D74" s="277" t="s">
        <v>496</v>
      </c>
      <c r="E74" s="351" t="s">
        <v>497</v>
      </c>
      <c r="F74" s="352"/>
      <c r="G74" s="352"/>
      <c r="H74" s="353"/>
      <c r="I74" s="334">
        <v>317658.03000000003</v>
      </c>
      <c r="J74" s="335"/>
      <c r="K74" s="254"/>
      <c r="L74" s="266"/>
      <c r="M74" s="254"/>
      <c r="N74" s="254"/>
      <c r="O74" s="256"/>
      <c r="P74" s="256"/>
    </row>
    <row r="75" spans="1:16" ht="13.95" customHeight="1" x14ac:dyDescent="0.25">
      <c r="A75" s="2"/>
      <c r="B75" s="27"/>
      <c r="C75" s="249"/>
      <c r="D75" s="278" t="s">
        <v>498</v>
      </c>
      <c r="E75" s="351" t="s">
        <v>497</v>
      </c>
      <c r="F75" s="352"/>
      <c r="G75" s="352"/>
      <c r="H75" s="353"/>
      <c r="I75" s="334">
        <v>539886</v>
      </c>
      <c r="J75" s="335"/>
      <c r="K75" s="254"/>
      <c r="L75" s="266"/>
      <c r="M75" s="254"/>
      <c r="N75" s="254"/>
      <c r="O75" s="256"/>
      <c r="P75" s="256"/>
    </row>
    <row r="76" spans="1:16" ht="13.95" customHeight="1" x14ac:dyDescent="0.25">
      <c r="A76" s="2"/>
      <c r="B76" s="27"/>
      <c r="C76" s="291"/>
      <c r="D76" s="278" t="s">
        <v>507</v>
      </c>
      <c r="E76" s="351" t="s">
        <v>497</v>
      </c>
      <c r="F76" s="352"/>
      <c r="G76" s="352"/>
      <c r="H76" s="353"/>
      <c r="I76" s="334">
        <v>554017.22</v>
      </c>
      <c r="J76" s="335"/>
      <c r="K76" s="290"/>
      <c r="L76" s="306"/>
      <c r="M76" s="290"/>
      <c r="N76" s="290"/>
      <c r="O76" s="295"/>
      <c r="P76" s="295"/>
    </row>
    <row r="77" spans="1:16" ht="4.95" customHeight="1" x14ac:dyDescent="0.25">
      <c r="A77" s="2"/>
      <c r="B77" s="27"/>
      <c r="C77" s="291"/>
      <c r="D77" s="309"/>
      <c r="E77" s="310"/>
      <c r="F77" s="311"/>
      <c r="G77" s="311"/>
      <c r="H77" s="311"/>
      <c r="I77" s="307"/>
      <c r="J77" s="308"/>
      <c r="K77" s="290"/>
      <c r="L77" s="306"/>
      <c r="M77" s="290"/>
      <c r="N77" s="290"/>
      <c r="O77" s="295"/>
      <c r="P77" s="295"/>
    </row>
    <row r="78" spans="1:16" ht="13.95" customHeight="1" x14ac:dyDescent="0.25">
      <c r="A78" s="2"/>
      <c r="B78" s="27"/>
      <c r="C78" s="291"/>
      <c r="D78" s="336" t="s">
        <v>73</v>
      </c>
      <c r="E78" s="337"/>
      <c r="F78" s="337"/>
      <c r="G78" s="337"/>
      <c r="H78" s="338"/>
      <c r="I78" s="349">
        <f>SUM(I74:J77)</f>
        <v>1411561.25</v>
      </c>
      <c r="J78" s="350"/>
      <c r="K78" s="290"/>
      <c r="L78" s="306"/>
      <c r="M78" s="290"/>
      <c r="N78" s="290"/>
      <c r="O78" s="295"/>
      <c r="P78" s="295"/>
    </row>
    <row r="79" spans="1:16" ht="4.95" customHeight="1" x14ac:dyDescent="0.25">
      <c r="A79" s="2"/>
      <c r="B79" s="27"/>
      <c r="C79" s="249"/>
      <c r="D79" s="98"/>
      <c r="E79" s="98"/>
      <c r="F79" s="98"/>
      <c r="G79" s="98"/>
      <c r="H79" s="98"/>
      <c r="I79" s="275"/>
      <c r="J79" s="276"/>
      <c r="K79" s="254"/>
      <c r="L79" s="266"/>
      <c r="M79" s="254"/>
      <c r="N79" s="254"/>
      <c r="O79" s="256"/>
      <c r="P79" s="256"/>
    </row>
    <row r="80" spans="1:16" ht="13.95" customHeight="1" x14ac:dyDescent="0.25">
      <c r="A80" s="2"/>
      <c r="B80" s="27"/>
      <c r="C80" s="249"/>
      <c r="D80" s="336" t="s">
        <v>73</v>
      </c>
      <c r="E80" s="337"/>
      <c r="F80" s="337"/>
      <c r="G80" s="337"/>
      <c r="H80" s="338"/>
      <c r="I80" s="349">
        <f>I72-I78</f>
        <v>12034304.150000002</v>
      </c>
      <c r="J80" s="350"/>
      <c r="K80" s="254"/>
      <c r="L80" s="266"/>
      <c r="M80" s="254"/>
      <c r="N80" s="254"/>
      <c r="O80" s="256"/>
      <c r="P80" s="256"/>
    </row>
    <row r="81" spans="1:16" ht="7.95" customHeight="1" x14ac:dyDescent="0.25">
      <c r="A81" s="2"/>
      <c r="B81" s="27"/>
      <c r="C81" s="249"/>
      <c r="D81" s="98"/>
      <c r="E81" s="98"/>
      <c r="F81" s="98"/>
      <c r="G81" s="98"/>
      <c r="H81" s="98"/>
      <c r="I81" s="273"/>
      <c r="J81" s="274"/>
      <c r="K81" s="254"/>
      <c r="L81" s="266"/>
      <c r="M81" s="254"/>
      <c r="N81" s="254"/>
      <c r="O81" s="256"/>
      <c r="P81" s="256"/>
    </row>
    <row r="82" spans="1:16" ht="46.2" customHeight="1" x14ac:dyDescent="0.25">
      <c r="A82" s="2"/>
      <c r="B82" s="27"/>
      <c r="C82" s="339" t="s">
        <v>508</v>
      </c>
      <c r="D82" s="332"/>
      <c r="E82" s="332"/>
      <c r="F82" s="332"/>
      <c r="G82" s="332"/>
      <c r="H82" s="332"/>
      <c r="I82" s="332"/>
      <c r="J82" s="332"/>
      <c r="K82" s="332"/>
      <c r="L82" s="332"/>
      <c r="M82" s="332"/>
      <c r="N82" s="332"/>
      <c r="O82" s="340"/>
      <c r="P82" s="340"/>
    </row>
    <row r="83" spans="1:16" ht="7.95" customHeight="1" x14ac:dyDescent="0.25">
      <c r="A83" s="2"/>
      <c r="B83" s="27"/>
      <c r="C83" s="249"/>
      <c r="D83" s="254"/>
      <c r="E83" s="332"/>
      <c r="F83" s="333"/>
      <c r="G83" s="332"/>
      <c r="H83" s="333"/>
      <c r="I83" s="332"/>
      <c r="J83" s="333"/>
      <c r="K83" s="332"/>
      <c r="L83" s="333"/>
      <c r="M83" s="254"/>
      <c r="N83" s="254"/>
      <c r="O83" s="256"/>
      <c r="P83" s="256"/>
    </row>
    <row r="84" spans="1:16" ht="12" x14ac:dyDescent="0.25">
      <c r="A84" s="7"/>
      <c r="B84" s="19"/>
      <c r="C84" s="557" t="s">
        <v>71</v>
      </c>
      <c r="D84" s="558"/>
      <c r="E84" s="558"/>
      <c r="F84" s="558"/>
      <c r="G84" s="558"/>
      <c r="H84" s="558"/>
      <c r="I84" s="558"/>
      <c r="J84" s="506">
        <f>J27</f>
        <v>2020</v>
      </c>
      <c r="K84" s="507"/>
      <c r="L84" s="508"/>
      <c r="M84" s="506">
        <f>M27</f>
        <v>2019</v>
      </c>
      <c r="N84" s="507"/>
      <c r="O84" s="508"/>
    </row>
    <row r="85" spans="1:16" x14ac:dyDescent="0.2">
      <c r="A85" s="7"/>
      <c r="B85" s="19"/>
      <c r="C85" s="574" t="s">
        <v>199</v>
      </c>
      <c r="D85" s="575"/>
      <c r="E85" s="575"/>
      <c r="F85" s="575"/>
      <c r="G85" s="575"/>
      <c r="H85" s="575"/>
      <c r="I85" s="575"/>
      <c r="J85" s="581">
        <v>12034304.15</v>
      </c>
      <c r="K85" s="582"/>
      <c r="L85" s="583"/>
      <c r="M85" s="581">
        <v>3695054.5</v>
      </c>
      <c r="N85" s="582"/>
      <c r="O85" s="583"/>
    </row>
    <row r="86" spans="1:16" x14ac:dyDescent="0.2">
      <c r="A86" s="7"/>
      <c r="B86" s="19"/>
      <c r="C86" s="574" t="s">
        <v>201</v>
      </c>
      <c r="D86" s="575"/>
      <c r="E86" s="575"/>
      <c r="F86" s="575"/>
      <c r="G86" s="575"/>
      <c r="H86" s="575"/>
      <c r="I86" s="584"/>
      <c r="J86" s="581">
        <v>922427.27</v>
      </c>
      <c r="K86" s="582"/>
      <c r="L86" s="583"/>
      <c r="M86" s="581">
        <v>1352595.98</v>
      </c>
      <c r="N86" s="582"/>
      <c r="O86" s="583"/>
    </row>
    <row r="87" spans="1:16" ht="12" x14ac:dyDescent="0.25">
      <c r="A87" s="7"/>
      <c r="B87" s="19"/>
      <c r="C87" s="336" t="s">
        <v>73</v>
      </c>
      <c r="D87" s="337"/>
      <c r="E87" s="337"/>
      <c r="F87" s="337"/>
      <c r="G87" s="337"/>
      <c r="H87" s="337"/>
      <c r="I87" s="337"/>
      <c r="J87" s="585">
        <f>SUM(J85:L86)</f>
        <v>12956731.42</v>
      </c>
      <c r="K87" s="586"/>
      <c r="L87" s="587"/>
      <c r="M87" s="585">
        <f>SUM(M85:O86)</f>
        <v>5047650.4800000004</v>
      </c>
      <c r="N87" s="586"/>
      <c r="O87" s="587"/>
    </row>
    <row r="88" spans="1:16" x14ac:dyDescent="0.25">
      <c r="A88" s="7"/>
      <c r="B88" s="19"/>
      <c r="C88" s="7"/>
      <c r="D88" s="7"/>
      <c r="E88" s="7"/>
      <c r="F88" s="7"/>
      <c r="G88" s="7"/>
      <c r="H88" s="7"/>
      <c r="I88" s="7"/>
      <c r="J88" s="7"/>
      <c r="K88" s="7"/>
      <c r="L88" s="7"/>
      <c r="M88" s="7"/>
      <c r="N88" s="7"/>
      <c r="O88" s="7"/>
      <c r="P88" s="7"/>
    </row>
    <row r="89" spans="1:16" x14ac:dyDescent="0.25">
      <c r="A89" s="7"/>
      <c r="B89" s="19"/>
      <c r="C89" s="7"/>
      <c r="D89" s="7"/>
      <c r="E89" s="7"/>
      <c r="F89" s="7"/>
      <c r="G89" s="7"/>
      <c r="H89" s="7"/>
      <c r="I89" s="7"/>
      <c r="J89" s="7"/>
      <c r="K89" s="7"/>
      <c r="L89" s="7"/>
      <c r="M89" s="7"/>
      <c r="N89" s="7"/>
      <c r="O89" s="7"/>
      <c r="P89" s="7"/>
    </row>
    <row r="90" spans="1:16" x14ac:dyDescent="0.2">
      <c r="A90" s="7"/>
      <c r="B90" s="19"/>
      <c r="C90" s="141" t="s">
        <v>78</v>
      </c>
      <c r="D90" s="7"/>
      <c r="E90" s="7"/>
      <c r="F90" s="7"/>
      <c r="G90" s="7"/>
      <c r="H90" s="7"/>
      <c r="I90" s="7"/>
      <c r="J90" s="7"/>
      <c r="K90" s="7"/>
      <c r="L90" s="7"/>
      <c r="M90" s="7"/>
      <c r="N90" s="7"/>
      <c r="O90" s="7"/>
      <c r="P90" s="7"/>
    </row>
    <row r="91" spans="1:16" ht="13.2" customHeight="1" x14ac:dyDescent="0.25">
      <c r="A91" s="7"/>
      <c r="B91" s="19"/>
      <c r="C91" s="7"/>
      <c r="D91" s="7"/>
      <c r="E91" s="7"/>
      <c r="F91" s="7"/>
      <c r="O91" s="7"/>
      <c r="P91" s="7"/>
    </row>
    <row r="92" spans="1:16" ht="13.2" x14ac:dyDescent="0.25">
      <c r="A92" s="7"/>
      <c r="B92" s="19"/>
      <c r="C92" s="7"/>
      <c r="D92" s="559" t="s">
        <v>71</v>
      </c>
      <c r="E92" s="560"/>
      <c r="F92" s="561"/>
      <c r="G92" s="562"/>
      <c r="H92" s="512">
        <v>2020</v>
      </c>
      <c r="I92" s="512"/>
      <c r="J92" s="512"/>
      <c r="K92" s="573">
        <v>20.2</v>
      </c>
      <c r="L92" s="512"/>
      <c r="M92" s="512"/>
      <c r="O92" s="7"/>
      <c r="P92" s="7"/>
    </row>
    <row r="93" spans="1:16" ht="27.75" customHeight="1" x14ac:dyDescent="0.2">
      <c r="A93" s="7"/>
      <c r="B93" s="19"/>
      <c r="C93" s="7"/>
      <c r="D93" s="563" t="s">
        <v>199</v>
      </c>
      <c r="E93" s="564"/>
      <c r="F93" s="565"/>
      <c r="G93" s="535"/>
      <c r="H93" s="410">
        <f>J85</f>
        <v>12034304.15</v>
      </c>
      <c r="I93" s="410"/>
      <c r="J93" s="410"/>
      <c r="K93" s="388">
        <f>H93/H95</f>
        <v>0.92880710110451614</v>
      </c>
      <c r="L93" s="522"/>
      <c r="M93" s="522"/>
      <c r="O93" s="7"/>
      <c r="P93" s="7"/>
    </row>
    <row r="94" spans="1:16" ht="25.95" customHeight="1" x14ac:dyDescent="0.2">
      <c r="A94" s="7"/>
      <c r="B94" s="19"/>
      <c r="C94" s="7"/>
      <c r="D94" s="566" t="s">
        <v>201</v>
      </c>
      <c r="E94" s="567"/>
      <c r="F94" s="568"/>
      <c r="G94" s="569"/>
      <c r="H94" s="410">
        <f>J86</f>
        <v>922427.27</v>
      </c>
      <c r="I94" s="410"/>
      <c r="J94" s="410"/>
      <c r="K94" s="388">
        <f>H94/H95</f>
        <v>7.1192898895483941E-2</v>
      </c>
      <c r="L94" s="522"/>
      <c r="M94" s="522"/>
      <c r="O94" s="7"/>
      <c r="P94" s="7"/>
    </row>
    <row r="95" spans="1:16" ht="13.2" x14ac:dyDescent="0.25">
      <c r="A95" s="7"/>
      <c r="B95" s="19"/>
      <c r="C95" s="7"/>
      <c r="D95" s="570" t="s">
        <v>73</v>
      </c>
      <c r="E95" s="571"/>
      <c r="F95" s="565"/>
      <c r="G95" s="535"/>
      <c r="H95" s="393">
        <f>SUM(H93:J94)</f>
        <v>12956731.42</v>
      </c>
      <c r="I95" s="393"/>
      <c r="J95" s="393"/>
      <c r="K95" s="523">
        <f>SUM(K93:M94)</f>
        <v>1</v>
      </c>
      <c r="L95" s="523"/>
      <c r="M95" s="523"/>
      <c r="O95" s="7"/>
      <c r="P95" s="7"/>
    </row>
    <row r="96" spans="1:16" ht="12" customHeight="1" x14ac:dyDescent="0.25">
      <c r="A96" s="7"/>
      <c r="B96" s="19"/>
      <c r="C96" s="7"/>
      <c r="D96" s="7"/>
      <c r="E96" s="7"/>
      <c r="F96" s="7"/>
      <c r="G96" s="7"/>
      <c r="H96" s="7"/>
      <c r="I96" s="7"/>
      <c r="J96" s="7"/>
      <c r="K96" s="7"/>
      <c r="L96" s="7"/>
      <c r="M96" s="7"/>
      <c r="N96" s="7"/>
      <c r="O96" s="7"/>
      <c r="P96" s="7"/>
    </row>
    <row r="97" spans="1:16" ht="12" customHeight="1" x14ac:dyDescent="0.25">
      <c r="A97" s="7"/>
      <c r="B97" s="19"/>
      <c r="C97" s="7"/>
      <c r="D97" s="7"/>
      <c r="E97" s="7"/>
      <c r="F97" s="7"/>
      <c r="G97" s="7"/>
      <c r="H97" s="7"/>
      <c r="I97" s="7"/>
      <c r="J97" s="7"/>
      <c r="K97" s="7"/>
      <c r="L97" s="7"/>
      <c r="M97" s="7"/>
      <c r="N97" s="7"/>
      <c r="O97" s="7"/>
      <c r="P97" s="7"/>
    </row>
    <row r="98" spans="1:16" ht="12" x14ac:dyDescent="0.25">
      <c r="A98" s="7"/>
      <c r="B98" s="19"/>
      <c r="C98" s="29" t="s">
        <v>80</v>
      </c>
      <c r="D98" s="28"/>
      <c r="E98" s="28"/>
      <c r="F98" s="28"/>
      <c r="G98" s="28"/>
      <c r="H98" s="28"/>
      <c r="I98" s="28"/>
      <c r="J98" s="28"/>
      <c r="K98" s="28"/>
      <c r="L98" s="28"/>
      <c r="M98" s="28"/>
      <c r="N98" s="28"/>
      <c r="O98" s="28"/>
      <c r="P98" s="28"/>
    </row>
    <row r="99" spans="1:16" ht="11.4" customHeight="1" x14ac:dyDescent="0.2">
      <c r="A99" s="7"/>
      <c r="B99" s="19"/>
      <c r="C99" s="572" t="s">
        <v>405</v>
      </c>
      <c r="D99" s="572"/>
      <c r="E99" s="572"/>
      <c r="F99" s="572"/>
      <c r="G99" s="572"/>
      <c r="H99" s="572"/>
      <c r="I99" s="572"/>
      <c r="J99" s="572"/>
      <c r="K99" s="572"/>
      <c r="L99" s="572"/>
      <c r="M99" s="572"/>
      <c r="N99" s="572"/>
      <c r="O99" s="572"/>
      <c r="P99" s="572"/>
    </row>
    <row r="100" spans="1:16" x14ac:dyDescent="0.2">
      <c r="A100" s="7"/>
      <c r="B100" s="19"/>
      <c r="C100" s="28"/>
      <c r="D100" s="28"/>
      <c r="E100" s="28"/>
      <c r="F100" s="28"/>
      <c r="G100" s="28"/>
      <c r="H100" s="28"/>
      <c r="I100" s="28"/>
      <c r="J100" s="28"/>
      <c r="K100" s="28"/>
      <c r="L100" s="28"/>
      <c r="M100" s="28"/>
      <c r="N100" s="28"/>
      <c r="O100" s="28"/>
      <c r="P100" s="28"/>
    </row>
    <row r="101" spans="1:16" ht="12" x14ac:dyDescent="0.25">
      <c r="A101" s="7"/>
      <c r="B101" s="19"/>
      <c r="C101" s="33" t="s">
        <v>81</v>
      </c>
      <c r="D101" s="28"/>
      <c r="E101" s="28"/>
      <c r="F101" s="28"/>
      <c r="G101" s="28"/>
      <c r="H101" s="28"/>
      <c r="I101" s="28"/>
      <c r="J101" s="28"/>
      <c r="K101" s="28"/>
      <c r="L101" s="28"/>
      <c r="M101" s="28"/>
      <c r="N101" s="28"/>
      <c r="O101" s="28"/>
      <c r="P101" s="28"/>
    </row>
    <row r="102" spans="1:16" ht="60.6" customHeight="1" x14ac:dyDescent="0.25">
      <c r="A102" s="7"/>
      <c r="B102" s="19"/>
      <c r="C102" s="441" t="s">
        <v>560</v>
      </c>
      <c r="D102" s="441"/>
      <c r="E102" s="441"/>
      <c r="F102" s="441"/>
      <c r="G102" s="441"/>
      <c r="H102" s="441"/>
      <c r="I102" s="441"/>
      <c r="J102" s="441"/>
      <c r="K102" s="441"/>
      <c r="L102" s="441"/>
      <c r="M102" s="441"/>
      <c r="N102" s="441"/>
      <c r="O102" s="441"/>
      <c r="P102" s="441"/>
    </row>
    <row r="103" spans="1:16" ht="12" x14ac:dyDescent="0.25">
      <c r="A103" s="7"/>
      <c r="B103" s="19"/>
      <c r="C103" s="33"/>
      <c r="D103" s="28"/>
      <c r="E103" s="28"/>
      <c r="F103" s="28"/>
      <c r="G103" s="28"/>
      <c r="H103" s="28"/>
      <c r="I103" s="28"/>
      <c r="J103" s="28"/>
      <c r="K103" s="28"/>
      <c r="L103" s="28"/>
      <c r="M103" s="28"/>
      <c r="N103" s="28"/>
      <c r="O103" s="28"/>
      <c r="P103" s="28"/>
    </row>
    <row r="104" spans="1:16" ht="73.95" customHeight="1" x14ac:dyDescent="0.2">
      <c r="A104" s="7"/>
      <c r="B104" s="19"/>
      <c r="C104" s="339" t="s">
        <v>526</v>
      </c>
      <c r="D104" s="339"/>
      <c r="E104" s="339"/>
      <c r="F104" s="339"/>
      <c r="G104" s="339"/>
      <c r="H104" s="339"/>
      <c r="I104" s="339"/>
      <c r="J104" s="339"/>
      <c r="K104" s="339"/>
      <c r="L104" s="339"/>
      <c r="M104" s="339"/>
      <c r="N104" s="339"/>
      <c r="O104" s="339"/>
      <c r="P104" s="339"/>
    </row>
    <row r="105" spans="1:16" s="26" customFormat="1" ht="13.95" customHeight="1" x14ac:dyDescent="0.25">
      <c r="A105" s="31"/>
      <c r="B105" s="32"/>
      <c r="C105" s="31"/>
      <c r="D105" s="31"/>
      <c r="E105" s="31"/>
      <c r="F105" s="31"/>
      <c r="G105" s="31"/>
      <c r="H105" s="31"/>
      <c r="I105" s="31"/>
      <c r="J105" s="31"/>
      <c r="K105" s="31"/>
      <c r="L105" s="31"/>
      <c r="M105" s="31"/>
      <c r="N105" s="31"/>
      <c r="O105" s="31"/>
      <c r="P105" s="31"/>
    </row>
    <row r="106" spans="1:16" ht="12" x14ac:dyDescent="0.25">
      <c r="A106" s="7"/>
      <c r="B106" s="27" t="s">
        <v>69</v>
      </c>
      <c r="C106" s="2" t="s">
        <v>13</v>
      </c>
      <c r="D106" s="7"/>
      <c r="E106" s="7"/>
      <c r="F106" s="7"/>
      <c r="G106" s="7"/>
      <c r="H106" s="7"/>
      <c r="I106" s="7"/>
      <c r="J106" s="7"/>
      <c r="K106" s="7"/>
      <c r="L106" s="7"/>
      <c r="M106" s="7"/>
      <c r="N106" s="7"/>
      <c r="O106" s="7"/>
      <c r="P106" s="7"/>
    </row>
    <row r="107" spans="1:16" ht="23.4" customHeight="1" x14ac:dyDescent="0.25">
      <c r="A107" s="7"/>
      <c r="B107" s="27"/>
      <c r="C107" s="572" t="s">
        <v>238</v>
      </c>
      <c r="D107" s="572"/>
      <c r="E107" s="572"/>
      <c r="F107" s="572"/>
      <c r="G107" s="572"/>
      <c r="H107" s="572"/>
      <c r="I107" s="572"/>
      <c r="J107" s="572"/>
      <c r="K107" s="572"/>
      <c r="L107" s="572"/>
      <c r="M107" s="572"/>
      <c r="N107" s="572"/>
      <c r="O107" s="572"/>
      <c r="P107" s="572"/>
    </row>
    <row r="108" spans="1:16" ht="13.95" customHeight="1" x14ac:dyDescent="0.25">
      <c r="A108" s="2"/>
      <c r="B108" s="21"/>
      <c r="C108" s="12"/>
      <c r="D108" s="12"/>
      <c r="E108" s="12"/>
      <c r="F108" s="12"/>
      <c r="G108" s="12"/>
      <c r="H108" s="12"/>
      <c r="I108" s="12"/>
      <c r="J108" s="12"/>
      <c r="K108" s="12"/>
      <c r="L108" s="12"/>
      <c r="M108" s="12"/>
      <c r="N108" s="12"/>
      <c r="O108" s="12"/>
      <c r="P108" s="12"/>
    </row>
    <row r="109" spans="1:16" ht="12" x14ac:dyDescent="0.25">
      <c r="A109" s="14"/>
      <c r="B109" s="27" t="s">
        <v>69</v>
      </c>
      <c r="C109" s="2" t="s">
        <v>14</v>
      </c>
      <c r="D109" s="14"/>
      <c r="E109" s="15"/>
      <c r="F109" s="14"/>
      <c r="G109" s="15"/>
      <c r="H109" s="14"/>
      <c r="I109" s="15"/>
      <c r="J109" s="14"/>
      <c r="K109" s="15"/>
      <c r="L109" s="14"/>
      <c r="M109" s="15"/>
      <c r="N109" s="14"/>
      <c r="O109" s="15"/>
      <c r="P109" s="14"/>
    </row>
    <row r="110" spans="1:16" ht="12" x14ac:dyDescent="0.25">
      <c r="A110" s="15"/>
      <c r="B110" s="27"/>
      <c r="C110" s="1" t="s">
        <v>239</v>
      </c>
      <c r="D110" s="15"/>
      <c r="E110" s="15"/>
      <c r="F110" s="15"/>
      <c r="G110" s="15"/>
      <c r="H110" s="15"/>
      <c r="I110" s="15"/>
      <c r="J110" s="15"/>
      <c r="K110" s="15"/>
      <c r="L110" s="15"/>
      <c r="M110" s="15"/>
      <c r="N110" s="15"/>
      <c r="O110" s="15"/>
      <c r="P110" s="15"/>
    </row>
    <row r="111" spans="1:16" ht="13.95" customHeight="1" x14ac:dyDescent="0.25">
      <c r="A111" s="15"/>
      <c r="B111" s="27"/>
      <c r="C111" s="1"/>
      <c r="D111" s="15"/>
      <c r="E111" s="15"/>
      <c r="F111" s="15"/>
      <c r="G111" s="15"/>
      <c r="H111" s="15"/>
      <c r="I111" s="15"/>
      <c r="J111" s="15"/>
      <c r="K111" s="15"/>
      <c r="L111" s="15"/>
      <c r="M111" s="15"/>
      <c r="N111" s="15"/>
      <c r="O111" s="15"/>
      <c r="P111" s="15"/>
    </row>
    <row r="112" spans="1:16" ht="12" x14ac:dyDescent="0.25">
      <c r="A112" s="2"/>
      <c r="B112" s="27" t="s">
        <v>69</v>
      </c>
      <c r="C112" s="2" t="s">
        <v>240</v>
      </c>
    </row>
    <row r="113" spans="1:16" ht="12" x14ac:dyDescent="0.25">
      <c r="A113" s="7"/>
      <c r="B113" s="19"/>
      <c r="C113" s="29" t="s">
        <v>241</v>
      </c>
      <c r="D113" s="28"/>
      <c r="E113" s="28"/>
      <c r="F113" s="28"/>
      <c r="G113" s="28"/>
      <c r="H113" s="28"/>
      <c r="I113" s="28"/>
      <c r="J113" s="28"/>
      <c r="K113" s="28"/>
      <c r="L113" s="28"/>
      <c r="M113" s="28"/>
      <c r="N113" s="28"/>
      <c r="O113" s="28"/>
      <c r="P113" s="28"/>
    </row>
    <row r="114" spans="1:16" ht="36" customHeight="1" x14ac:dyDescent="0.25">
      <c r="A114" s="15"/>
      <c r="B114" s="27"/>
      <c r="C114" s="458" t="s">
        <v>242</v>
      </c>
      <c r="D114" s="332"/>
      <c r="E114" s="332"/>
      <c r="F114" s="332"/>
      <c r="G114" s="332"/>
      <c r="H114" s="332"/>
      <c r="I114" s="332"/>
      <c r="J114" s="332"/>
      <c r="K114" s="332"/>
      <c r="L114" s="332"/>
      <c r="M114" s="332"/>
      <c r="N114" s="332"/>
      <c r="O114" s="591"/>
      <c r="P114" s="591"/>
    </row>
    <row r="115" spans="1:16" ht="7.95" customHeight="1" x14ac:dyDescent="0.25">
      <c r="A115" s="12"/>
      <c r="B115" s="24"/>
      <c r="C115" s="41"/>
      <c r="D115" s="12"/>
      <c r="E115" s="12"/>
      <c r="F115" s="12"/>
      <c r="G115" s="12"/>
      <c r="H115" s="12"/>
      <c r="I115" s="12"/>
      <c r="J115" s="12"/>
      <c r="K115" s="12"/>
      <c r="L115" s="12"/>
      <c r="M115" s="12"/>
      <c r="N115" s="12"/>
      <c r="O115" s="12"/>
      <c r="P115" s="12"/>
    </row>
    <row r="116" spans="1:16" ht="12" x14ac:dyDescent="0.25">
      <c r="A116" s="12"/>
      <c r="B116" s="27" t="s">
        <v>69</v>
      </c>
      <c r="C116" s="2" t="s">
        <v>15</v>
      </c>
      <c r="D116" s="12"/>
      <c r="E116" s="12"/>
      <c r="F116" s="12"/>
      <c r="G116" s="12"/>
      <c r="H116" s="12"/>
      <c r="I116" s="12"/>
      <c r="J116" s="12"/>
      <c r="K116" s="12"/>
      <c r="L116" s="12"/>
      <c r="M116" s="12"/>
      <c r="N116" s="12"/>
      <c r="O116" s="12"/>
      <c r="P116" s="12"/>
    </row>
    <row r="117" spans="1:16" ht="12" x14ac:dyDescent="0.25">
      <c r="B117" s="21"/>
      <c r="C117" s="34" t="s">
        <v>82</v>
      </c>
      <c r="D117" s="12"/>
      <c r="E117" s="12"/>
      <c r="F117" s="12"/>
      <c r="G117" s="12"/>
      <c r="H117" s="12"/>
      <c r="I117" s="12"/>
      <c r="J117" s="12"/>
      <c r="K117" s="12"/>
      <c r="L117" s="12"/>
      <c r="M117" s="12"/>
      <c r="N117" s="12"/>
      <c r="O117" s="12"/>
      <c r="P117" s="12"/>
    </row>
    <row r="118" spans="1:16" x14ac:dyDescent="0.2">
      <c r="B118" s="21"/>
      <c r="C118" s="30" t="s">
        <v>83</v>
      </c>
      <c r="D118" s="12"/>
      <c r="E118" s="12"/>
      <c r="F118" s="12"/>
      <c r="G118" s="12"/>
      <c r="H118" s="12"/>
      <c r="I118" s="12"/>
      <c r="J118" s="12"/>
      <c r="K118" s="12"/>
      <c r="L118" s="12"/>
      <c r="M118" s="12"/>
      <c r="N118" s="12"/>
      <c r="O118" s="12"/>
      <c r="P118" s="12"/>
    </row>
    <row r="119" spans="1:16" ht="7.95" customHeight="1" x14ac:dyDescent="0.25">
      <c r="B119" s="21"/>
      <c r="C119" s="12"/>
      <c r="D119" s="12"/>
      <c r="E119" s="12"/>
      <c r="F119" s="12"/>
      <c r="G119" s="12"/>
      <c r="H119" s="12"/>
      <c r="I119" s="12"/>
      <c r="J119" s="12"/>
      <c r="K119" s="12"/>
      <c r="L119" s="12"/>
      <c r="M119" s="12"/>
      <c r="N119" s="12"/>
    </row>
    <row r="120" spans="1:16" ht="12" x14ac:dyDescent="0.25">
      <c r="B120" s="21"/>
      <c r="C120" s="506" t="s">
        <v>71</v>
      </c>
      <c r="D120" s="507"/>
      <c r="E120" s="507"/>
      <c r="F120" s="507"/>
      <c r="G120" s="507"/>
      <c r="H120" s="507"/>
      <c r="I120" s="512">
        <f>J27</f>
        <v>2020</v>
      </c>
      <c r="J120" s="512"/>
      <c r="K120" s="512"/>
      <c r="L120" s="512">
        <f>M27</f>
        <v>2019</v>
      </c>
      <c r="M120" s="512"/>
      <c r="N120" s="512"/>
    </row>
    <row r="121" spans="1:16" x14ac:dyDescent="0.2">
      <c r="B121" s="21"/>
      <c r="C121" s="388" t="s">
        <v>202</v>
      </c>
      <c r="D121" s="388"/>
      <c r="E121" s="388"/>
      <c r="F121" s="388"/>
      <c r="G121" s="388"/>
      <c r="H121" s="388"/>
      <c r="I121" s="389">
        <v>94758432.299999997</v>
      </c>
      <c r="J121" s="390"/>
      <c r="K121" s="391"/>
      <c r="L121" s="389">
        <v>94758432.299999997</v>
      </c>
      <c r="M121" s="390"/>
      <c r="N121" s="391"/>
    </row>
    <row r="122" spans="1:16" ht="12" x14ac:dyDescent="0.25">
      <c r="B122" s="21"/>
      <c r="C122" s="519" t="s">
        <v>243</v>
      </c>
      <c r="D122" s="520"/>
      <c r="E122" s="520"/>
      <c r="F122" s="520"/>
      <c r="G122" s="520"/>
      <c r="H122" s="520"/>
      <c r="I122" s="393">
        <f>SUM(I121:K121)</f>
        <v>94758432.299999997</v>
      </c>
      <c r="J122" s="393"/>
      <c r="K122" s="393"/>
      <c r="L122" s="393">
        <f>SUM(L121:N121)</f>
        <v>94758432.299999997</v>
      </c>
      <c r="M122" s="393"/>
      <c r="N122" s="393"/>
    </row>
    <row r="123" spans="1:16" ht="13.95" customHeight="1" x14ac:dyDescent="0.2">
      <c r="B123" s="21"/>
      <c r="C123" s="12"/>
      <c r="D123" s="35"/>
      <c r="E123" s="35"/>
      <c r="F123" s="35"/>
      <c r="G123" s="35"/>
      <c r="H123" s="35"/>
      <c r="I123" s="35"/>
      <c r="J123" s="35"/>
      <c r="K123" s="35"/>
      <c r="L123" s="36"/>
      <c r="M123" s="36"/>
      <c r="N123" s="36"/>
      <c r="O123" s="36"/>
      <c r="P123" s="36"/>
    </row>
    <row r="124" spans="1:16" ht="12" x14ac:dyDescent="0.25">
      <c r="B124" s="21"/>
      <c r="C124" s="34" t="s">
        <v>244</v>
      </c>
      <c r="D124" s="12"/>
      <c r="E124" s="12"/>
      <c r="F124" s="12"/>
      <c r="G124" s="12"/>
      <c r="H124" s="12"/>
      <c r="I124" s="12"/>
      <c r="J124" s="12"/>
      <c r="K124" s="12"/>
      <c r="L124" s="12"/>
      <c r="M124" s="12"/>
      <c r="N124" s="12"/>
      <c r="O124" s="12"/>
      <c r="P124" s="12"/>
    </row>
    <row r="125" spans="1:16" x14ac:dyDescent="0.2">
      <c r="B125" s="21"/>
      <c r="C125" s="30" t="s">
        <v>83</v>
      </c>
      <c r="D125" s="12"/>
      <c r="E125" s="12"/>
      <c r="F125" s="12"/>
      <c r="G125" s="12"/>
      <c r="H125" s="12"/>
      <c r="I125" s="12"/>
      <c r="J125" s="12"/>
      <c r="K125" s="12"/>
      <c r="L125" s="12"/>
      <c r="M125" s="12"/>
      <c r="N125" s="12"/>
      <c r="O125" s="12"/>
      <c r="P125" s="12"/>
    </row>
    <row r="126" spans="1:16" ht="9" customHeight="1" x14ac:dyDescent="0.25">
      <c r="B126" s="21"/>
      <c r="C126" s="12"/>
      <c r="D126" s="12"/>
      <c r="E126" s="12"/>
      <c r="F126" s="12"/>
      <c r="G126" s="12"/>
      <c r="H126" s="12"/>
      <c r="I126" s="12"/>
      <c r="J126" s="12"/>
      <c r="K126" s="12"/>
      <c r="L126" s="12"/>
      <c r="M126" s="12"/>
      <c r="N126" s="12"/>
    </row>
    <row r="127" spans="1:16" ht="12" x14ac:dyDescent="0.25">
      <c r="B127" s="21"/>
      <c r="C127" s="506" t="s">
        <v>71</v>
      </c>
      <c r="D127" s="507"/>
      <c r="E127" s="507"/>
      <c r="F127" s="507"/>
      <c r="G127" s="507"/>
      <c r="H127" s="507"/>
      <c r="I127" s="512">
        <f>I120</f>
        <v>2020</v>
      </c>
      <c r="J127" s="512"/>
      <c r="K127" s="512"/>
      <c r="L127" s="512">
        <f>L120</f>
        <v>2019</v>
      </c>
      <c r="M127" s="512"/>
      <c r="N127" s="512"/>
    </row>
    <row r="128" spans="1:16" x14ac:dyDescent="0.2">
      <c r="B128" s="21"/>
      <c r="C128" s="388" t="s">
        <v>245</v>
      </c>
      <c r="D128" s="388"/>
      <c r="E128" s="388"/>
      <c r="F128" s="388"/>
      <c r="G128" s="388"/>
      <c r="H128" s="388"/>
      <c r="I128" s="389">
        <v>169829678.97</v>
      </c>
      <c r="J128" s="390"/>
      <c r="K128" s="391"/>
      <c r="L128" s="389">
        <v>169829678.97</v>
      </c>
      <c r="M128" s="390"/>
      <c r="N128" s="391"/>
    </row>
    <row r="129" spans="2:16" ht="12" x14ac:dyDescent="0.25">
      <c r="B129" s="21"/>
      <c r="C129" s="336" t="s">
        <v>246</v>
      </c>
      <c r="D129" s="337"/>
      <c r="E129" s="337"/>
      <c r="F129" s="337"/>
      <c r="G129" s="337"/>
      <c r="H129" s="337"/>
      <c r="I129" s="393">
        <f>SUM(I128:K128)</f>
        <v>169829678.97</v>
      </c>
      <c r="J129" s="393"/>
      <c r="K129" s="393"/>
      <c r="L129" s="393">
        <f>SUM(L128:N128)</f>
        <v>169829678.97</v>
      </c>
      <c r="M129" s="393"/>
      <c r="N129" s="393"/>
    </row>
    <row r="130" spans="2:16" x14ac:dyDescent="0.2">
      <c r="B130" s="21"/>
      <c r="C130" s="388" t="s">
        <v>410</v>
      </c>
      <c r="D130" s="388"/>
      <c r="E130" s="388"/>
      <c r="F130" s="388"/>
      <c r="G130" s="388"/>
      <c r="H130" s="388"/>
      <c r="I130" s="389">
        <v>3639632.63</v>
      </c>
      <c r="J130" s="390"/>
      <c r="K130" s="391"/>
      <c r="L130" s="389">
        <v>3635512.63</v>
      </c>
      <c r="M130" s="390"/>
      <c r="N130" s="391"/>
    </row>
    <row r="131" spans="2:16" ht="12" x14ac:dyDescent="0.25">
      <c r="B131" s="21"/>
      <c r="C131" s="392" t="s">
        <v>411</v>
      </c>
      <c r="D131" s="392"/>
      <c r="E131" s="392"/>
      <c r="F131" s="392"/>
      <c r="G131" s="392"/>
      <c r="H131" s="392"/>
      <c r="I131" s="393">
        <f>I130</f>
        <v>3639632.63</v>
      </c>
      <c r="J131" s="393"/>
      <c r="K131" s="393"/>
      <c r="L131" s="393">
        <f>L130</f>
        <v>3635512.63</v>
      </c>
      <c r="M131" s="393"/>
      <c r="N131" s="393"/>
    </row>
    <row r="132" spans="2:16" ht="12" x14ac:dyDescent="0.25">
      <c r="B132" s="21"/>
      <c r="C132" s="336" t="s">
        <v>409</v>
      </c>
      <c r="D132" s="337"/>
      <c r="E132" s="337"/>
      <c r="F132" s="337"/>
      <c r="G132" s="337"/>
      <c r="H132" s="337"/>
      <c r="I132" s="393">
        <f>I129-I131</f>
        <v>166190046.34</v>
      </c>
      <c r="J132" s="393"/>
      <c r="K132" s="393"/>
      <c r="L132" s="393">
        <f>L129-L131</f>
        <v>166194166.34</v>
      </c>
      <c r="M132" s="393"/>
      <c r="N132" s="393"/>
    </row>
    <row r="133" spans="2:16" ht="4.95" customHeight="1" x14ac:dyDescent="0.2">
      <c r="B133" s="21"/>
      <c r="C133" s="12"/>
      <c r="D133" s="35"/>
      <c r="E133" s="35"/>
      <c r="F133" s="35"/>
      <c r="G133" s="35"/>
      <c r="H133" s="35"/>
      <c r="I133" s="35"/>
      <c r="J133" s="35"/>
      <c r="K133" s="35"/>
      <c r="L133" s="36"/>
      <c r="M133" s="36"/>
      <c r="N133" s="36"/>
      <c r="O133" s="36"/>
      <c r="P133" s="36"/>
    </row>
    <row r="134" spans="2:16" ht="4.95" customHeight="1" x14ac:dyDescent="0.2">
      <c r="B134" s="21"/>
      <c r="C134" s="12"/>
      <c r="D134" s="35"/>
      <c r="E134" s="35"/>
      <c r="F134" s="35"/>
      <c r="G134" s="35"/>
      <c r="H134" s="35"/>
      <c r="I134" s="35"/>
      <c r="J134" s="35"/>
      <c r="K134" s="35"/>
      <c r="L134" s="36"/>
      <c r="M134" s="36"/>
      <c r="N134" s="36"/>
      <c r="O134" s="36"/>
      <c r="P134" s="36"/>
    </row>
    <row r="135" spans="2:16" ht="12" x14ac:dyDescent="0.25">
      <c r="B135" s="21"/>
      <c r="C135" s="33" t="s">
        <v>84</v>
      </c>
      <c r="D135" s="35"/>
      <c r="E135" s="35"/>
      <c r="F135" s="35"/>
      <c r="G135" s="35"/>
      <c r="H135" s="35"/>
      <c r="I135" s="35"/>
      <c r="J135" s="35"/>
      <c r="K135" s="35"/>
      <c r="L135" s="36"/>
      <c r="M135" s="36"/>
      <c r="N135" s="36"/>
      <c r="O135" s="36"/>
      <c r="P135" s="36"/>
    </row>
    <row r="136" spans="2:16" x14ac:dyDescent="0.2">
      <c r="B136" s="21"/>
      <c r="C136" s="30" t="s">
        <v>85</v>
      </c>
      <c r="D136" s="35"/>
      <c r="E136" s="35"/>
      <c r="F136" s="35"/>
      <c r="G136" s="35"/>
      <c r="H136" s="35"/>
      <c r="I136" s="35"/>
      <c r="J136" s="35"/>
      <c r="K136" s="35"/>
      <c r="L136" s="36"/>
      <c r="M136" s="36"/>
      <c r="N136" s="36"/>
      <c r="O136" s="36"/>
      <c r="P136" s="36"/>
    </row>
    <row r="137" spans="2:16" ht="7.95" customHeight="1" x14ac:dyDescent="0.2">
      <c r="B137" s="21"/>
      <c r="C137" s="12"/>
      <c r="D137" s="35"/>
      <c r="E137" s="35"/>
      <c r="F137" s="35"/>
      <c r="G137" s="35"/>
      <c r="H137" s="35"/>
      <c r="I137" s="35"/>
      <c r="J137" s="35"/>
      <c r="K137" s="35"/>
      <c r="L137" s="36"/>
      <c r="M137" s="36"/>
      <c r="N137" s="36"/>
      <c r="O137" s="36"/>
      <c r="P137" s="36"/>
    </row>
    <row r="138" spans="2:16" ht="12" x14ac:dyDescent="0.25">
      <c r="B138" s="21"/>
      <c r="D138" s="503" t="s">
        <v>71</v>
      </c>
      <c r="E138" s="504"/>
      <c r="F138" s="504"/>
      <c r="G138" s="504"/>
      <c r="H138" s="504"/>
      <c r="I138" s="505"/>
      <c r="J138" s="512">
        <f>I127</f>
        <v>2020</v>
      </c>
      <c r="K138" s="512"/>
      <c r="L138" s="512"/>
      <c r="M138" s="512">
        <f>L127</f>
        <v>2019</v>
      </c>
      <c r="N138" s="512"/>
      <c r="O138" s="512"/>
    </row>
    <row r="139" spans="2:16" x14ac:dyDescent="0.2">
      <c r="B139" s="21"/>
      <c r="D139" s="388" t="s">
        <v>204</v>
      </c>
      <c r="E139" s="388"/>
      <c r="F139" s="388"/>
      <c r="G139" s="388"/>
      <c r="H139" s="388"/>
      <c r="I139" s="388"/>
      <c r="J139" s="410">
        <v>6742087.21</v>
      </c>
      <c r="K139" s="410"/>
      <c r="L139" s="410"/>
      <c r="M139" s="410">
        <v>6732432.9000000004</v>
      </c>
      <c r="N139" s="410"/>
      <c r="O139" s="410"/>
    </row>
    <row r="140" spans="2:16" x14ac:dyDescent="0.2">
      <c r="B140" s="21"/>
      <c r="D140" s="388" t="s">
        <v>205</v>
      </c>
      <c r="E140" s="388"/>
      <c r="F140" s="388"/>
      <c r="G140" s="388"/>
      <c r="H140" s="388"/>
      <c r="I140" s="388"/>
      <c r="J140" s="410">
        <v>535323.82999999996</v>
      </c>
      <c r="K140" s="410"/>
      <c r="L140" s="410"/>
      <c r="M140" s="410">
        <v>535323.82999999996</v>
      </c>
      <c r="N140" s="410"/>
      <c r="O140" s="410"/>
    </row>
    <row r="141" spans="2:16" x14ac:dyDescent="0.2">
      <c r="B141" s="21"/>
      <c r="D141" s="388" t="s">
        <v>206</v>
      </c>
      <c r="E141" s="388"/>
      <c r="F141" s="388"/>
      <c r="G141" s="388"/>
      <c r="H141" s="388"/>
      <c r="I141" s="388"/>
      <c r="J141" s="410">
        <v>1104264.03</v>
      </c>
      <c r="K141" s="410"/>
      <c r="L141" s="410"/>
      <c r="M141" s="410">
        <v>1104264.03</v>
      </c>
      <c r="N141" s="410"/>
      <c r="O141" s="410"/>
    </row>
    <row r="142" spans="2:16" ht="12" x14ac:dyDescent="0.25">
      <c r="B142" s="21"/>
      <c r="D142" s="392" t="s">
        <v>203</v>
      </c>
      <c r="E142" s="392"/>
      <c r="F142" s="392"/>
      <c r="G142" s="392"/>
      <c r="H142" s="392"/>
      <c r="I142" s="392"/>
      <c r="J142" s="393">
        <f>SUM(J139:L141)</f>
        <v>8381675.0700000003</v>
      </c>
      <c r="K142" s="393"/>
      <c r="L142" s="393"/>
      <c r="M142" s="393">
        <f>SUM(M139:O141)</f>
        <v>8372020.7600000007</v>
      </c>
      <c r="N142" s="393"/>
      <c r="O142" s="393"/>
    </row>
    <row r="143" spans="2:16" x14ac:dyDescent="0.2">
      <c r="B143" s="21"/>
      <c r="D143" s="388" t="s">
        <v>207</v>
      </c>
      <c r="E143" s="388"/>
      <c r="F143" s="388"/>
      <c r="G143" s="388"/>
      <c r="H143" s="388"/>
      <c r="I143" s="388"/>
      <c r="J143" s="410">
        <v>4750</v>
      </c>
      <c r="K143" s="410"/>
      <c r="L143" s="410"/>
      <c r="M143" s="410">
        <v>535323.82999999996</v>
      </c>
      <c r="N143" s="410"/>
      <c r="O143" s="410"/>
    </row>
    <row r="144" spans="2:16" x14ac:dyDescent="0.2">
      <c r="B144" s="21"/>
      <c r="D144" s="388" t="s">
        <v>208</v>
      </c>
      <c r="E144" s="388"/>
      <c r="F144" s="388"/>
      <c r="G144" s="388"/>
      <c r="H144" s="388"/>
      <c r="I144" s="388"/>
      <c r="J144" s="410">
        <v>0</v>
      </c>
      <c r="K144" s="410"/>
      <c r="L144" s="410"/>
      <c r="M144" s="410">
        <v>0</v>
      </c>
      <c r="N144" s="410"/>
      <c r="O144" s="410"/>
    </row>
    <row r="145" spans="2:16" ht="12" x14ac:dyDescent="0.25">
      <c r="B145" s="21"/>
      <c r="D145" s="392" t="s">
        <v>209</v>
      </c>
      <c r="E145" s="392"/>
      <c r="F145" s="392"/>
      <c r="G145" s="392"/>
      <c r="H145" s="392"/>
      <c r="I145" s="392"/>
      <c r="J145" s="393">
        <f>SUM(J143:L144)</f>
        <v>4750</v>
      </c>
      <c r="K145" s="393"/>
      <c r="L145" s="393"/>
      <c r="M145" s="393">
        <f>SUM(M143:O144)</f>
        <v>535323.82999999996</v>
      </c>
      <c r="N145" s="393"/>
      <c r="O145" s="393"/>
    </row>
    <row r="146" spans="2:16" x14ac:dyDescent="0.2">
      <c r="B146" s="21"/>
      <c r="D146" s="388" t="s">
        <v>210</v>
      </c>
      <c r="E146" s="388"/>
      <c r="F146" s="388"/>
      <c r="G146" s="388"/>
      <c r="H146" s="388"/>
      <c r="I146" s="388"/>
      <c r="J146" s="410">
        <v>3960149.7</v>
      </c>
      <c r="K146" s="410"/>
      <c r="L146" s="410"/>
      <c r="M146" s="410">
        <v>3557369.39</v>
      </c>
      <c r="N146" s="410"/>
      <c r="O146" s="410"/>
    </row>
    <row r="147" spans="2:16" ht="25.2" customHeight="1" x14ac:dyDescent="0.25">
      <c r="B147" s="21"/>
      <c r="D147" s="552" t="s">
        <v>211</v>
      </c>
      <c r="E147" s="552"/>
      <c r="F147" s="552"/>
      <c r="G147" s="552"/>
      <c r="H147" s="552"/>
      <c r="I147" s="552"/>
      <c r="J147" s="393">
        <f>SUM(J146)</f>
        <v>3960149.7</v>
      </c>
      <c r="K147" s="393"/>
      <c r="L147" s="393"/>
      <c r="M147" s="393">
        <f>SUM(M146)</f>
        <v>3557369.39</v>
      </c>
      <c r="N147" s="393"/>
      <c r="O147" s="393"/>
    </row>
    <row r="148" spans="2:16" ht="12" x14ac:dyDescent="0.25">
      <c r="B148" s="21"/>
      <c r="D148" s="497" t="s">
        <v>73</v>
      </c>
      <c r="E148" s="498"/>
      <c r="F148" s="498"/>
      <c r="G148" s="498"/>
      <c r="H148" s="498"/>
      <c r="I148" s="499"/>
      <c r="J148" s="393">
        <f>J142+J145-J147</f>
        <v>4426275.37</v>
      </c>
      <c r="K148" s="393"/>
      <c r="L148" s="393"/>
      <c r="M148" s="393">
        <f>M142+M145-M147</f>
        <v>5349975.1999999993</v>
      </c>
      <c r="N148" s="393"/>
      <c r="O148" s="393"/>
    </row>
    <row r="149" spans="2:16" x14ac:dyDescent="0.2">
      <c r="B149" s="21"/>
      <c r="C149" s="12"/>
      <c r="D149" s="35"/>
      <c r="E149" s="35"/>
      <c r="F149" s="35"/>
      <c r="G149" s="35"/>
      <c r="H149" s="35"/>
      <c r="I149" s="35"/>
      <c r="J149" s="35"/>
      <c r="K149" s="35"/>
      <c r="L149" s="36"/>
      <c r="M149" s="36"/>
      <c r="N149" s="36"/>
      <c r="O149" s="36"/>
      <c r="P149" s="36"/>
    </row>
    <row r="150" spans="2:16" ht="12" x14ac:dyDescent="0.25">
      <c r="B150" s="21"/>
      <c r="C150" s="346" t="s">
        <v>248</v>
      </c>
      <c r="D150" s="347"/>
      <c r="E150" s="347"/>
      <c r="F150" s="347"/>
      <c r="G150" s="347"/>
      <c r="H150" s="347"/>
      <c r="I150" s="347"/>
      <c r="J150" s="347"/>
      <c r="K150" s="347"/>
      <c r="L150" s="347"/>
      <c r="M150" s="347"/>
      <c r="N150" s="347"/>
      <c r="O150" s="348"/>
      <c r="P150" s="348"/>
    </row>
    <row r="151" spans="2:16" ht="12" x14ac:dyDescent="0.25">
      <c r="B151" s="21"/>
      <c r="C151" s="238"/>
      <c r="D151" s="239"/>
      <c r="E151" s="239"/>
      <c r="F151" s="239"/>
      <c r="G151" s="239"/>
      <c r="H151" s="239"/>
      <c r="I151" s="239"/>
      <c r="J151" s="239"/>
      <c r="K151" s="239"/>
      <c r="L151" s="239"/>
      <c r="M151" s="239"/>
      <c r="N151" s="239"/>
      <c r="O151" s="240"/>
      <c r="P151" s="240"/>
    </row>
    <row r="152" spans="2:16" ht="12" x14ac:dyDescent="0.25">
      <c r="B152" s="21"/>
      <c r="C152" s="33" t="s">
        <v>86</v>
      </c>
      <c r="D152" s="35"/>
      <c r="E152" s="35"/>
      <c r="F152" s="35"/>
      <c r="G152" s="35"/>
      <c r="H152" s="35"/>
      <c r="I152" s="35"/>
      <c r="J152" s="35"/>
      <c r="K152" s="35"/>
      <c r="L152" s="36"/>
      <c r="M152" s="36"/>
      <c r="N152" s="36"/>
      <c r="O152" s="36"/>
      <c r="P152" s="36"/>
    </row>
    <row r="153" spans="2:16" ht="10.199999999999999" customHeight="1" x14ac:dyDescent="0.25">
      <c r="B153" s="21"/>
      <c r="C153" s="33"/>
      <c r="D153" s="35"/>
      <c r="E153" s="35"/>
      <c r="F153" s="35"/>
      <c r="G153" s="35"/>
      <c r="H153" s="35"/>
      <c r="I153" s="35"/>
      <c r="J153" s="35"/>
      <c r="K153" s="35"/>
      <c r="L153" s="36"/>
      <c r="M153" s="36"/>
      <c r="N153" s="36"/>
      <c r="O153" s="36"/>
      <c r="P153" s="36"/>
    </row>
    <row r="154" spans="2:16" ht="39" customHeight="1" x14ac:dyDescent="0.25">
      <c r="B154" s="21"/>
      <c r="C154" s="339" t="s">
        <v>509</v>
      </c>
      <c r="D154" s="347"/>
      <c r="E154" s="347"/>
      <c r="F154" s="347"/>
      <c r="G154" s="347"/>
      <c r="H154" s="347"/>
      <c r="I154" s="347"/>
      <c r="J154" s="347"/>
      <c r="K154" s="347"/>
      <c r="L154" s="347"/>
      <c r="M154" s="347"/>
      <c r="N154" s="347"/>
      <c r="O154" s="588"/>
      <c r="P154" s="588"/>
    </row>
    <row r="155" spans="2:16" ht="7.95" customHeight="1" x14ac:dyDescent="0.25">
      <c r="B155" s="21"/>
      <c r="C155" s="92"/>
      <c r="D155" s="89"/>
      <c r="E155" s="92"/>
      <c r="F155" s="92"/>
      <c r="G155" s="92"/>
      <c r="H155" s="92"/>
      <c r="I155" s="92"/>
      <c r="J155" s="92"/>
      <c r="K155" s="92"/>
      <c r="L155" s="92"/>
      <c r="M155" s="92"/>
      <c r="N155" s="92"/>
      <c r="O155" s="36"/>
      <c r="P155" s="36"/>
    </row>
    <row r="156" spans="2:16" ht="12" x14ac:dyDescent="0.25">
      <c r="B156" s="21"/>
      <c r="C156" s="339" t="s">
        <v>527</v>
      </c>
      <c r="D156" s="347"/>
      <c r="E156" s="347"/>
      <c r="F156" s="347"/>
      <c r="G156" s="347"/>
      <c r="H156" s="347"/>
      <c r="I156" s="347"/>
      <c r="J156" s="347"/>
      <c r="K156" s="347"/>
      <c r="L156" s="347"/>
      <c r="M156" s="347"/>
      <c r="N156" s="347"/>
      <c r="O156" s="509"/>
      <c r="P156" s="509"/>
    </row>
    <row r="157" spans="2:16" ht="7.95" customHeight="1" x14ac:dyDescent="0.25">
      <c r="B157" s="21"/>
      <c r="C157" s="208"/>
      <c r="D157" s="210"/>
      <c r="E157" s="210"/>
      <c r="F157" s="210"/>
      <c r="G157" s="210"/>
      <c r="H157" s="210"/>
      <c r="I157" s="210"/>
      <c r="J157" s="210"/>
      <c r="K157" s="210"/>
      <c r="L157" s="210"/>
      <c r="M157" s="210"/>
      <c r="N157" s="210"/>
      <c r="O157" s="216"/>
      <c r="P157" s="216"/>
    </row>
    <row r="158" spans="2:16" ht="12" x14ac:dyDescent="0.25">
      <c r="B158" s="21"/>
      <c r="C158" s="339" t="s">
        <v>401</v>
      </c>
      <c r="D158" s="347"/>
      <c r="E158" s="347"/>
      <c r="F158" s="347"/>
      <c r="G158" s="347"/>
      <c r="H158" s="347"/>
      <c r="I158" s="347"/>
      <c r="J158" s="347"/>
      <c r="K158" s="347"/>
      <c r="L158" s="347"/>
      <c r="M158" s="347"/>
      <c r="N158" s="347"/>
      <c r="O158" s="509"/>
      <c r="P158" s="509"/>
    </row>
    <row r="159" spans="2:16" ht="7.95" customHeight="1" x14ac:dyDescent="0.25">
      <c r="B159" s="21"/>
      <c r="C159" s="33"/>
      <c r="D159" s="35"/>
      <c r="E159" s="35"/>
      <c r="F159" s="35"/>
      <c r="G159" s="35"/>
      <c r="H159" s="35"/>
      <c r="I159" s="35"/>
      <c r="J159" s="35"/>
      <c r="K159" s="35"/>
      <c r="L159" s="36"/>
      <c r="M159" s="36"/>
      <c r="N159" s="36"/>
      <c r="O159" s="36"/>
      <c r="P159" s="36"/>
    </row>
    <row r="160" spans="2:16" x14ac:dyDescent="0.2">
      <c r="B160" s="21"/>
      <c r="C160" s="30" t="s">
        <v>85</v>
      </c>
      <c r="D160" s="35"/>
      <c r="E160" s="35"/>
      <c r="F160" s="35"/>
      <c r="G160" s="35"/>
      <c r="H160" s="35"/>
      <c r="I160" s="35"/>
      <c r="J160" s="35"/>
      <c r="K160" s="35"/>
      <c r="L160" s="36"/>
      <c r="M160" s="36"/>
      <c r="N160" s="36"/>
      <c r="O160" s="36"/>
      <c r="P160" s="36"/>
    </row>
    <row r="161" spans="1:16" ht="7.95" customHeight="1" x14ac:dyDescent="0.2">
      <c r="B161" s="21"/>
      <c r="C161" s="12"/>
      <c r="D161" s="35"/>
      <c r="E161" s="35"/>
      <c r="F161" s="35"/>
      <c r="G161" s="35"/>
      <c r="H161" s="35"/>
      <c r="I161" s="35"/>
      <c r="J161" s="35"/>
      <c r="K161" s="35"/>
      <c r="L161" s="36"/>
      <c r="M161" s="36"/>
      <c r="N161" s="36"/>
      <c r="O161" s="36"/>
      <c r="P161" s="36"/>
    </row>
    <row r="162" spans="1:16" ht="11.7" customHeight="1" x14ac:dyDescent="0.25">
      <c r="B162" s="21"/>
      <c r="C162" s="12"/>
      <c r="D162" s="503" t="s">
        <v>71</v>
      </c>
      <c r="E162" s="504"/>
      <c r="F162" s="504"/>
      <c r="G162" s="504"/>
      <c r="H162" s="504"/>
      <c r="I162" s="505"/>
      <c r="J162" s="512">
        <f>J138</f>
        <v>2020</v>
      </c>
      <c r="K162" s="512"/>
      <c r="L162" s="512"/>
      <c r="M162" s="512">
        <f>M138</f>
        <v>2019</v>
      </c>
      <c r="N162" s="512"/>
      <c r="O162" s="512"/>
    </row>
    <row r="163" spans="1:16" ht="10.95" customHeight="1" x14ac:dyDescent="0.2">
      <c r="B163" s="21"/>
      <c r="C163" s="12"/>
      <c r="D163" s="407" t="s">
        <v>249</v>
      </c>
      <c r="E163" s="408"/>
      <c r="F163" s="408"/>
      <c r="G163" s="408"/>
      <c r="H163" s="408"/>
      <c r="I163" s="409"/>
      <c r="J163" s="589"/>
      <c r="K163" s="590"/>
      <c r="L163" s="590"/>
      <c r="M163" s="592"/>
      <c r="N163" s="593"/>
      <c r="O163" s="594"/>
    </row>
    <row r="164" spans="1:16" ht="10.199999999999999" customHeight="1" x14ac:dyDescent="0.2">
      <c r="B164" s="21"/>
      <c r="C164" s="12"/>
      <c r="D164" s="407" t="s">
        <v>250</v>
      </c>
      <c r="E164" s="408"/>
      <c r="F164" s="408"/>
      <c r="G164" s="408"/>
      <c r="H164" s="408"/>
      <c r="I164" s="409"/>
      <c r="J164" s="410">
        <v>0</v>
      </c>
      <c r="K164" s="410"/>
      <c r="L164" s="410"/>
      <c r="M164" s="389">
        <v>0</v>
      </c>
      <c r="N164" s="390"/>
      <c r="O164" s="391"/>
    </row>
    <row r="165" spans="1:16" ht="10.199999999999999" customHeight="1" x14ac:dyDescent="0.2">
      <c r="B165" s="21"/>
      <c r="C165" s="12"/>
      <c r="D165" s="407" t="s">
        <v>251</v>
      </c>
      <c r="E165" s="408"/>
      <c r="F165" s="408"/>
      <c r="G165" s="408"/>
      <c r="H165" s="408"/>
      <c r="I165" s="409"/>
      <c r="J165" s="410">
        <v>0</v>
      </c>
      <c r="K165" s="410"/>
      <c r="L165" s="410"/>
      <c r="M165" s="389">
        <v>0</v>
      </c>
      <c r="N165" s="390"/>
      <c r="O165" s="391"/>
    </row>
    <row r="166" spans="1:16" ht="10.199999999999999" customHeight="1" x14ac:dyDescent="0.2">
      <c r="B166" s="21"/>
      <c r="C166" s="12"/>
      <c r="D166" s="407" t="s">
        <v>400</v>
      </c>
      <c r="E166" s="408"/>
      <c r="F166" s="408"/>
      <c r="G166" s="408"/>
      <c r="H166" s="408"/>
      <c r="I166" s="409"/>
      <c r="J166" s="410">
        <v>0</v>
      </c>
      <c r="K166" s="410"/>
      <c r="L166" s="410"/>
      <c r="M166" s="389">
        <v>0</v>
      </c>
      <c r="N166" s="390"/>
      <c r="O166" s="391"/>
    </row>
    <row r="167" spans="1:16" ht="12" x14ac:dyDescent="0.25">
      <c r="B167" s="21"/>
      <c r="C167" s="12"/>
      <c r="D167" s="497" t="s">
        <v>73</v>
      </c>
      <c r="E167" s="498"/>
      <c r="F167" s="498"/>
      <c r="G167" s="498"/>
      <c r="H167" s="498"/>
      <c r="I167" s="499"/>
      <c r="J167" s="393">
        <f>SUM(J164:L165)</f>
        <v>0</v>
      </c>
      <c r="K167" s="393"/>
      <c r="L167" s="393"/>
      <c r="M167" s="393">
        <f>SUM(M164:O165)</f>
        <v>0</v>
      </c>
      <c r="N167" s="393"/>
      <c r="O167" s="393"/>
    </row>
    <row r="168" spans="1:16" x14ac:dyDescent="0.2">
      <c r="B168" s="21"/>
      <c r="C168" s="12"/>
      <c r="D168" s="407" t="s">
        <v>252</v>
      </c>
      <c r="E168" s="408"/>
      <c r="F168" s="408"/>
      <c r="G168" s="408"/>
      <c r="H168" s="408"/>
      <c r="I168" s="409"/>
      <c r="J168" s="410"/>
      <c r="K168" s="410"/>
      <c r="L168" s="410"/>
      <c r="M168" s="389"/>
      <c r="N168" s="390"/>
      <c r="O168" s="391"/>
    </row>
    <row r="169" spans="1:16" ht="10.199999999999999" customHeight="1" x14ac:dyDescent="0.2">
      <c r="B169" s="21"/>
      <c r="C169" s="12"/>
      <c r="D169" s="407" t="s">
        <v>253</v>
      </c>
      <c r="E169" s="408"/>
      <c r="F169" s="408"/>
      <c r="G169" s="408"/>
      <c r="H169" s="408"/>
      <c r="I169" s="409"/>
      <c r="J169" s="410">
        <v>20979.03</v>
      </c>
      <c r="K169" s="410"/>
      <c r="L169" s="410"/>
      <c r="M169" s="410">
        <v>20979.03</v>
      </c>
      <c r="N169" s="410"/>
      <c r="O169" s="410"/>
    </row>
    <row r="170" spans="1:16" ht="12" x14ac:dyDescent="0.25">
      <c r="B170" s="21"/>
      <c r="C170" s="12"/>
      <c r="D170" s="497" t="s">
        <v>73</v>
      </c>
      <c r="E170" s="498"/>
      <c r="F170" s="498"/>
      <c r="G170" s="498"/>
      <c r="H170" s="498"/>
      <c r="I170" s="499"/>
      <c r="J170" s="393">
        <f>SUM(J168:L169)</f>
        <v>20979.03</v>
      </c>
      <c r="K170" s="393"/>
      <c r="L170" s="393"/>
      <c r="M170" s="393">
        <f>SUM(M168:O169)</f>
        <v>20979.03</v>
      </c>
      <c r="N170" s="393"/>
      <c r="O170" s="393"/>
    </row>
    <row r="171" spans="1:16" ht="12" x14ac:dyDescent="0.25">
      <c r="B171" s="21"/>
      <c r="C171" s="12"/>
      <c r="D171" s="497" t="s">
        <v>406</v>
      </c>
      <c r="E171" s="498"/>
      <c r="F171" s="498"/>
      <c r="G171" s="498"/>
      <c r="H171" s="498"/>
      <c r="I171" s="499"/>
      <c r="J171" s="393">
        <f>J170+J167</f>
        <v>20979.03</v>
      </c>
      <c r="K171" s="393"/>
      <c r="L171" s="393"/>
      <c r="M171" s="393">
        <f>M170+M167</f>
        <v>20979.03</v>
      </c>
      <c r="N171" s="393"/>
      <c r="O171" s="393"/>
    </row>
    <row r="172" spans="1:16" ht="7.2" customHeight="1" x14ac:dyDescent="0.25">
      <c r="B172" s="21"/>
      <c r="C172" s="12"/>
      <c r="D172" s="81"/>
      <c r="E172" s="81"/>
      <c r="F172" s="81"/>
      <c r="G172" s="81"/>
      <c r="H172" s="81"/>
      <c r="I172" s="81"/>
      <c r="J172" s="201"/>
      <c r="K172" s="201"/>
      <c r="L172" s="201"/>
      <c r="M172" s="201"/>
      <c r="N172" s="201"/>
      <c r="O172" s="201"/>
    </row>
    <row r="173" spans="1:16" ht="12" x14ac:dyDescent="0.25">
      <c r="A173" s="2"/>
      <c r="B173" s="27" t="s">
        <v>69</v>
      </c>
      <c r="C173" s="2" t="s">
        <v>16</v>
      </c>
    </row>
    <row r="174" spans="1:16" ht="12" x14ac:dyDescent="0.25">
      <c r="A174" s="2"/>
      <c r="B174" s="27"/>
      <c r="C174" s="1" t="s">
        <v>247</v>
      </c>
    </row>
    <row r="175" spans="1:16" ht="9.6" customHeight="1" x14ac:dyDescent="0.25">
      <c r="A175" s="2"/>
      <c r="B175" s="27"/>
      <c r="C175" s="2"/>
    </row>
    <row r="176" spans="1:16" ht="12" x14ac:dyDescent="0.25">
      <c r="A176" s="1"/>
      <c r="B176" s="27" t="s">
        <v>69</v>
      </c>
      <c r="C176" s="2" t="s">
        <v>17</v>
      </c>
    </row>
    <row r="177" spans="1:30" ht="12" x14ac:dyDescent="0.25">
      <c r="A177" s="1"/>
      <c r="B177" s="27"/>
      <c r="C177" s="1" t="s">
        <v>254</v>
      </c>
    </row>
    <row r="179" spans="1:30" ht="12" x14ac:dyDescent="0.25">
      <c r="A179" s="2"/>
      <c r="B179" s="10" t="s">
        <v>87</v>
      </c>
    </row>
    <row r="180" spans="1:30" s="26" customFormat="1" x14ac:dyDescent="0.2">
      <c r="A180" s="44"/>
      <c r="B180" s="17"/>
      <c r="C180" s="17"/>
      <c r="D180" s="17"/>
      <c r="E180" s="17"/>
      <c r="F180" s="17"/>
      <c r="G180" s="17"/>
      <c r="H180" s="17"/>
      <c r="I180" s="17"/>
      <c r="J180" s="17"/>
      <c r="K180" s="17"/>
      <c r="L180" s="17"/>
      <c r="M180" s="17"/>
      <c r="N180" s="17"/>
      <c r="O180" s="17"/>
      <c r="P180" s="17"/>
      <c r="Q180" s="17"/>
    </row>
    <row r="181" spans="1:30" ht="37.200000000000003" customHeight="1" x14ac:dyDescent="0.25">
      <c r="A181" s="11"/>
      <c r="B181" s="17"/>
      <c r="C181" s="344" t="s">
        <v>436</v>
      </c>
      <c r="D181" s="345"/>
      <c r="E181" s="345"/>
      <c r="F181" s="345"/>
      <c r="G181" s="345"/>
      <c r="H181" s="345"/>
      <c r="I181" s="345"/>
      <c r="J181" s="345"/>
      <c r="K181" s="345"/>
      <c r="L181" s="345"/>
      <c r="M181" s="345"/>
      <c r="N181" s="345"/>
      <c r="O181" s="345"/>
      <c r="P181" s="279"/>
    </row>
    <row r="182" spans="1:30" ht="7.8" customHeight="1" x14ac:dyDescent="0.2">
      <c r="A182" s="11"/>
      <c r="B182" s="17"/>
      <c r="C182" s="279"/>
      <c r="D182" s="279"/>
      <c r="E182" s="279"/>
      <c r="F182" s="279"/>
      <c r="G182" s="279"/>
      <c r="H182" s="279"/>
      <c r="I182" s="279"/>
      <c r="J182" s="279"/>
      <c r="K182" s="279"/>
      <c r="L182" s="279"/>
      <c r="M182" s="279"/>
      <c r="N182" s="279"/>
      <c r="O182" s="279"/>
      <c r="P182" s="279"/>
    </row>
    <row r="183" spans="1:30" ht="9" customHeight="1" x14ac:dyDescent="0.2">
      <c r="A183" s="11"/>
      <c r="B183" s="17"/>
      <c r="C183" s="7"/>
      <c r="D183" s="7"/>
      <c r="E183" s="7"/>
      <c r="F183" s="7"/>
      <c r="G183" s="7"/>
      <c r="H183" s="7"/>
      <c r="I183" s="7"/>
      <c r="J183" s="7"/>
      <c r="K183" s="7"/>
      <c r="L183" s="7"/>
      <c r="M183" s="7"/>
      <c r="N183" s="7"/>
      <c r="O183" s="7"/>
      <c r="P183" s="7"/>
      <c r="R183" s="26"/>
      <c r="S183" s="26"/>
      <c r="T183" s="26"/>
      <c r="U183" s="26"/>
      <c r="V183" s="26"/>
      <c r="W183" s="26"/>
      <c r="X183" s="26"/>
      <c r="Y183" s="26"/>
      <c r="Z183" s="26"/>
      <c r="AA183" s="26"/>
      <c r="AB183" s="26"/>
      <c r="AC183" s="26"/>
      <c r="AD183" s="26"/>
    </row>
    <row r="184" spans="1:30" ht="12" x14ac:dyDescent="0.25">
      <c r="A184" s="11"/>
      <c r="B184" s="17"/>
      <c r="C184" s="7"/>
      <c r="D184" s="7"/>
      <c r="E184" s="511" t="s">
        <v>71</v>
      </c>
      <c r="F184" s="511"/>
      <c r="G184" s="511"/>
      <c r="H184" s="511"/>
      <c r="I184" s="512">
        <f>J162</f>
        <v>2020</v>
      </c>
      <c r="J184" s="512"/>
      <c r="K184" s="512"/>
      <c r="L184" s="512">
        <f>M162</f>
        <v>2019</v>
      </c>
      <c r="M184" s="512"/>
      <c r="N184" s="512"/>
      <c r="P184" s="7"/>
      <c r="R184" s="26"/>
      <c r="S184" s="26"/>
      <c r="T184" s="26"/>
      <c r="U184" s="26"/>
      <c r="V184" s="26"/>
      <c r="W184" s="26"/>
      <c r="X184" s="26"/>
      <c r="Y184" s="26"/>
      <c r="Z184" s="26"/>
      <c r="AA184" s="26"/>
      <c r="AB184" s="26"/>
      <c r="AC184" s="26"/>
      <c r="AD184" s="26"/>
    </row>
    <row r="185" spans="1:30" x14ac:dyDescent="0.2">
      <c r="A185" s="11"/>
      <c r="B185" s="17"/>
      <c r="C185" s="7"/>
      <c r="D185" s="7"/>
      <c r="E185" s="388" t="s">
        <v>212</v>
      </c>
      <c r="F185" s="388"/>
      <c r="G185" s="388"/>
      <c r="H185" s="388"/>
      <c r="I185" s="410">
        <v>2392767.2400000002</v>
      </c>
      <c r="J185" s="410"/>
      <c r="K185" s="410"/>
      <c r="L185" s="410">
        <v>1036087.78</v>
      </c>
      <c r="M185" s="410"/>
      <c r="N185" s="410"/>
      <c r="P185" s="7"/>
      <c r="R185" s="26"/>
      <c r="S185" s="26"/>
      <c r="T185" s="26"/>
      <c r="U185" s="26"/>
      <c r="V185" s="26"/>
      <c r="W185" s="26"/>
      <c r="X185" s="26"/>
      <c r="Y185" s="26"/>
      <c r="Z185" s="26"/>
      <c r="AA185" s="26"/>
      <c r="AB185" s="26"/>
      <c r="AC185" s="26"/>
      <c r="AD185" s="26"/>
    </row>
    <row r="186" spans="1:30" x14ac:dyDescent="0.2">
      <c r="A186" s="11"/>
      <c r="B186" s="17"/>
      <c r="C186" s="7"/>
      <c r="D186" s="7"/>
      <c r="E186" s="388" t="s">
        <v>214</v>
      </c>
      <c r="F186" s="388"/>
      <c r="G186" s="388"/>
      <c r="H186" s="388"/>
      <c r="I186" s="410">
        <v>1000</v>
      </c>
      <c r="J186" s="410"/>
      <c r="K186" s="410"/>
      <c r="L186" s="410">
        <v>1000</v>
      </c>
      <c r="M186" s="410"/>
      <c r="N186" s="410"/>
      <c r="P186" s="7"/>
      <c r="R186" s="26"/>
      <c r="S186" s="26"/>
      <c r="T186" s="26"/>
      <c r="U186" s="26"/>
      <c r="V186" s="26"/>
      <c r="W186" s="26"/>
      <c r="X186" s="26"/>
      <c r="Y186" s="26"/>
      <c r="Z186" s="26"/>
      <c r="AA186" s="26"/>
      <c r="AB186" s="26"/>
      <c r="AC186" s="26"/>
      <c r="AD186" s="26"/>
    </row>
    <row r="187" spans="1:30" ht="12" x14ac:dyDescent="0.25">
      <c r="A187" s="11"/>
      <c r="B187" s="17"/>
      <c r="C187" s="7"/>
      <c r="D187" s="7"/>
      <c r="E187" s="336" t="s">
        <v>88</v>
      </c>
      <c r="F187" s="337"/>
      <c r="G187" s="337"/>
      <c r="H187" s="338"/>
      <c r="I187" s="393">
        <f>SUM(I185:K186)</f>
        <v>2393767.2400000002</v>
      </c>
      <c r="J187" s="393"/>
      <c r="K187" s="393"/>
      <c r="L187" s="393">
        <f>SUM(L185:N186)</f>
        <v>1037087.78</v>
      </c>
      <c r="M187" s="393"/>
      <c r="N187" s="393"/>
      <c r="P187" s="7"/>
      <c r="R187" s="26"/>
      <c r="S187" s="26"/>
      <c r="T187" s="26"/>
      <c r="U187" s="26"/>
      <c r="V187" s="26"/>
      <c r="W187" s="26"/>
      <c r="X187" s="26"/>
      <c r="Y187" s="26"/>
      <c r="Z187" s="26"/>
      <c r="AA187" s="26"/>
      <c r="AB187" s="26"/>
      <c r="AC187" s="26"/>
      <c r="AD187" s="26"/>
    </row>
    <row r="188" spans="1:30" x14ac:dyDescent="0.2">
      <c r="A188" s="11"/>
      <c r="B188" s="214"/>
      <c r="C188" s="7"/>
      <c r="D188" s="7"/>
      <c r="E188" s="7"/>
      <c r="F188" s="7"/>
      <c r="G188" s="7"/>
      <c r="H188" s="7"/>
      <c r="I188" s="7"/>
      <c r="J188" s="7"/>
      <c r="K188" s="7"/>
      <c r="L188" s="7"/>
      <c r="M188" s="7"/>
      <c r="N188" s="7"/>
      <c r="O188" s="7"/>
      <c r="P188" s="7"/>
      <c r="R188" s="26"/>
      <c r="S188" s="26"/>
      <c r="T188" s="26"/>
      <c r="U188" s="26"/>
      <c r="V188" s="26"/>
      <c r="W188" s="26"/>
      <c r="X188" s="26"/>
      <c r="Y188" s="26"/>
      <c r="Z188" s="26"/>
      <c r="AA188" s="26"/>
      <c r="AB188" s="26"/>
      <c r="AC188" s="26"/>
      <c r="AD188" s="26"/>
    </row>
    <row r="189" spans="1:30" ht="12" x14ac:dyDescent="0.25">
      <c r="A189" s="11"/>
      <c r="B189" s="27" t="s">
        <v>69</v>
      </c>
      <c r="C189" s="33" t="s">
        <v>89</v>
      </c>
      <c r="D189" s="7"/>
      <c r="E189" s="7"/>
      <c r="F189" s="7"/>
      <c r="G189" s="7"/>
      <c r="H189" s="7"/>
      <c r="I189" s="7"/>
      <c r="J189" s="7"/>
      <c r="K189" s="7"/>
      <c r="L189" s="7"/>
      <c r="M189" s="7"/>
      <c r="N189" s="7"/>
      <c r="O189" s="7"/>
      <c r="P189" s="7"/>
    </row>
    <row r="190" spans="1:30" x14ac:dyDescent="0.2">
      <c r="A190" s="11"/>
      <c r="B190" s="17"/>
      <c r="C190" s="38" t="s">
        <v>90</v>
      </c>
      <c r="D190" s="7"/>
      <c r="E190" s="7"/>
      <c r="F190" s="7"/>
      <c r="G190" s="7"/>
      <c r="H190" s="7"/>
      <c r="I190" s="7"/>
      <c r="J190" s="7"/>
      <c r="K190" s="7"/>
      <c r="L190" s="7"/>
      <c r="M190" s="7"/>
      <c r="N190" s="7"/>
      <c r="O190" s="7"/>
      <c r="P190" s="7"/>
      <c r="S190" s="26"/>
      <c r="T190" s="26"/>
      <c r="U190" s="26"/>
      <c r="V190" s="26"/>
      <c r="W190" s="26"/>
      <c r="X190" s="26"/>
      <c r="Y190" s="26"/>
      <c r="Z190" s="26"/>
      <c r="AA190" s="26"/>
      <c r="AB190" s="26"/>
      <c r="AC190" s="26"/>
      <c r="AD190" s="26"/>
    </row>
    <row r="191" spans="1:30" ht="12" customHeight="1" x14ac:dyDescent="0.2">
      <c r="A191" s="11"/>
      <c r="B191" s="17"/>
      <c r="C191" s="7"/>
      <c r="D191" s="7"/>
      <c r="E191" s="7"/>
      <c r="F191" s="7"/>
      <c r="G191" s="7"/>
      <c r="H191" s="7"/>
      <c r="I191" s="7"/>
      <c r="J191" s="7"/>
      <c r="K191" s="7"/>
      <c r="L191" s="7"/>
      <c r="M191" s="7"/>
      <c r="N191" s="7"/>
      <c r="O191" s="7"/>
      <c r="P191" s="7"/>
      <c r="S191" s="26"/>
      <c r="T191" s="26"/>
      <c r="U191" s="26"/>
      <c r="V191" s="26"/>
      <c r="W191" s="26"/>
      <c r="X191" s="26"/>
      <c r="Y191" s="26"/>
      <c r="Z191" s="26"/>
      <c r="AA191" s="26"/>
      <c r="AB191" s="26"/>
      <c r="AC191" s="26"/>
      <c r="AD191" s="26"/>
    </row>
    <row r="192" spans="1:30" ht="12" x14ac:dyDescent="0.25">
      <c r="A192" s="11"/>
      <c r="B192" s="17"/>
      <c r="C192" s="7"/>
      <c r="D192" s="503" t="s">
        <v>71</v>
      </c>
      <c r="E192" s="504"/>
      <c r="F192" s="504"/>
      <c r="G192" s="504"/>
      <c r="H192" s="504"/>
      <c r="I192" s="504"/>
      <c r="J192" s="504"/>
      <c r="K192" s="504"/>
      <c r="L192" s="505"/>
      <c r="M192" s="506" t="s">
        <v>75</v>
      </c>
      <c r="N192" s="507"/>
      <c r="O192" s="508"/>
      <c r="S192" s="26"/>
      <c r="T192" s="26"/>
      <c r="U192" s="26"/>
      <c r="V192" s="26"/>
      <c r="W192" s="26"/>
      <c r="X192" s="26"/>
      <c r="Y192" s="26"/>
      <c r="Z192" s="26"/>
      <c r="AA192" s="26"/>
      <c r="AB192" s="26"/>
      <c r="AC192" s="26"/>
      <c r="AD192" s="26"/>
    </row>
    <row r="193" spans="1:30" x14ac:dyDescent="0.2">
      <c r="A193" s="11"/>
      <c r="B193" s="17"/>
      <c r="C193" s="7"/>
      <c r="D193" s="388" t="s">
        <v>215</v>
      </c>
      <c r="E193" s="388"/>
      <c r="F193" s="388"/>
      <c r="G193" s="388"/>
      <c r="H193" s="388"/>
      <c r="I193" s="388"/>
      <c r="J193" s="388"/>
      <c r="K193" s="388"/>
      <c r="L193" s="388"/>
      <c r="M193" s="410">
        <v>190167.09</v>
      </c>
      <c r="N193" s="410"/>
      <c r="O193" s="410"/>
      <c r="S193" s="26"/>
      <c r="T193" s="26"/>
      <c r="U193" s="26"/>
      <c r="V193" s="26"/>
      <c r="W193" s="26"/>
      <c r="X193" s="26"/>
      <c r="Y193" s="26"/>
      <c r="Z193" s="26"/>
      <c r="AA193" s="26"/>
      <c r="AB193" s="26"/>
      <c r="AC193" s="26"/>
      <c r="AD193" s="26"/>
    </row>
    <row r="194" spans="1:30" x14ac:dyDescent="0.2">
      <c r="A194" s="11"/>
      <c r="B194" s="191"/>
      <c r="C194" s="7"/>
      <c r="D194" s="388" t="s">
        <v>382</v>
      </c>
      <c r="E194" s="388"/>
      <c r="F194" s="388"/>
      <c r="G194" s="388"/>
      <c r="H194" s="388"/>
      <c r="I194" s="388"/>
      <c r="J194" s="388"/>
      <c r="K194" s="388"/>
      <c r="L194" s="388"/>
      <c r="M194" s="410">
        <v>0</v>
      </c>
      <c r="N194" s="410"/>
      <c r="O194" s="410"/>
      <c r="S194" s="26"/>
      <c r="T194" s="26"/>
      <c r="U194" s="26"/>
      <c r="V194" s="26"/>
      <c r="W194" s="26"/>
      <c r="X194" s="26"/>
      <c r="Y194" s="26"/>
      <c r="Z194" s="26"/>
      <c r="AA194" s="26"/>
      <c r="AB194" s="26"/>
      <c r="AC194" s="26"/>
      <c r="AD194" s="26"/>
    </row>
    <row r="195" spans="1:30" x14ac:dyDescent="0.2">
      <c r="A195" s="11"/>
      <c r="B195" s="17"/>
      <c r="C195" s="7"/>
      <c r="D195" s="388" t="s">
        <v>216</v>
      </c>
      <c r="E195" s="388"/>
      <c r="F195" s="388"/>
      <c r="G195" s="388"/>
      <c r="H195" s="388"/>
      <c r="I195" s="388"/>
      <c r="J195" s="388"/>
      <c r="K195" s="388"/>
      <c r="L195" s="388"/>
      <c r="M195" s="410">
        <v>2202600.15</v>
      </c>
      <c r="N195" s="410"/>
      <c r="O195" s="410"/>
      <c r="S195" s="26"/>
      <c r="T195" s="26"/>
      <c r="U195" s="26"/>
      <c r="V195" s="26"/>
      <c r="W195" s="26"/>
      <c r="X195" s="26"/>
      <c r="Y195" s="26"/>
      <c r="Z195" s="26"/>
      <c r="AA195" s="26"/>
      <c r="AB195" s="26"/>
      <c r="AC195" s="26"/>
      <c r="AD195" s="26"/>
    </row>
    <row r="196" spans="1:30" x14ac:dyDescent="0.2">
      <c r="A196" s="11"/>
      <c r="B196" s="17"/>
      <c r="C196" s="7"/>
      <c r="D196" s="388" t="s">
        <v>217</v>
      </c>
      <c r="E196" s="388"/>
      <c r="F196" s="388"/>
      <c r="G196" s="388"/>
      <c r="H196" s="388"/>
      <c r="I196" s="388"/>
      <c r="J196" s="388"/>
      <c r="K196" s="388"/>
      <c r="L196" s="388"/>
      <c r="M196" s="410">
        <v>0</v>
      </c>
      <c r="N196" s="410"/>
      <c r="O196" s="410"/>
      <c r="S196" s="26"/>
      <c r="T196" s="26"/>
      <c r="U196" s="26"/>
      <c r="V196" s="26"/>
      <c r="W196" s="26"/>
      <c r="X196" s="26"/>
      <c r="Y196" s="26"/>
      <c r="Z196" s="26"/>
      <c r="AA196" s="26"/>
      <c r="AB196" s="26"/>
      <c r="AC196" s="26"/>
      <c r="AD196" s="26"/>
    </row>
    <row r="197" spans="1:30" x14ac:dyDescent="0.2">
      <c r="A197" s="11"/>
      <c r="B197" s="17"/>
      <c r="C197" s="7"/>
      <c r="D197" s="388" t="s">
        <v>218</v>
      </c>
      <c r="E197" s="388"/>
      <c r="F197" s="388"/>
      <c r="G197" s="388"/>
      <c r="H197" s="388"/>
      <c r="I197" s="388"/>
      <c r="J197" s="388"/>
      <c r="K197" s="388"/>
      <c r="L197" s="388"/>
      <c r="M197" s="410">
        <v>0</v>
      </c>
      <c r="N197" s="410"/>
      <c r="O197" s="410"/>
      <c r="S197" s="26"/>
      <c r="T197" s="26"/>
      <c r="U197" s="26"/>
      <c r="V197" s="26"/>
      <c r="W197" s="26"/>
      <c r="X197" s="26"/>
      <c r="Y197" s="26"/>
      <c r="Z197" s="26"/>
      <c r="AA197" s="26"/>
      <c r="AB197" s="26"/>
      <c r="AC197" s="26"/>
      <c r="AD197" s="26"/>
    </row>
    <row r="198" spans="1:30" x14ac:dyDescent="0.2">
      <c r="A198" s="11"/>
      <c r="B198" s="17"/>
      <c r="C198" s="7"/>
      <c r="D198" s="388" t="s">
        <v>219</v>
      </c>
      <c r="E198" s="388"/>
      <c r="F198" s="388"/>
      <c r="G198" s="388"/>
      <c r="H198" s="388"/>
      <c r="I198" s="388"/>
      <c r="J198" s="388"/>
      <c r="K198" s="388"/>
      <c r="L198" s="388"/>
      <c r="M198" s="410">
        <v>0</v>
      </c>
      <c r="N198" s="410"/>
      <c r="O198" s="410"/>
      <c r="S198" s="26"/>
      <c r="T198" s="26"/>
      <c r="U198" s="26"/>
      <c r="V198" s="26"/>
      <c r="W198" s="26"/>
      <c r="X198" s="26"/>
      <c r="Y198" s="26"/>
      <c r="Z198" s="26"/>
      <c r="AA198" s="26"/>
      <c r="AB198" s="26"/>
      <c r="AC198" s="26"/>
      <c r="AD198" s="26"/>
    </row>
    <row r="199" spans="1:30" ht="12" x14ac:dyDescent="0.25">
      <c r="A199" s="11"/>
      <c r="B199" s="17"/>
      <c r="C199" s="7"/>
      <c r="D199" s="497" t="s">
        <v>213</v>
      </c>
      <c r="E199" s="498"/>
      <c r="F199" s="498"/>
      <c r="G199" s="498"/>
      <c r="H199" s="498"/>
      <c r="I199" s="498"/>
      <c r="J199" s="498"/>
      <c r="K199" s="498"/>
      <c r="L199" s="499"/>
      <c r="M199" s="500">
        <f>SUM(M193:O198)</f>
        <v>2392767.2399999998</v>
      </c>
      <c r="N199" s="501"/>
      <c r="O199" s="502"/>
      <c r="P199" s="228">
        <f>M199-I185</f>
        <v>0</v>
      </c>
      <c r="S199" s="26"/>
      <c r="T199" s="26"/>
      <c r="U199" s="26"/>
      <c r="V199" s="26"/>
      <c r="W199" s="26"/>
      <c r="X199" s="26"/>
      <c r="Y199" s="26"/>
      <c r="Z199" s="26"/>
      <c r="AA199" s="26"/>
      <c r="AB199" s="26"/>
      <c r="AC199" s="26"/>
      <c r="AD199" s="26"/>
    </row>
    <row r="200" spans="1:30" ht="13.2" customHeight="1" x14ac:dyDescent="0.2">
      <c r="A200" s="11"/>
      <c r="B200" s="17"/>
      <c r="C200" s="7"/>
      <c r="D200" s="7"/>
      <c r="E200" s="7"/>
      <c r="F200" s="7"/>
      <c r="G200" s="7"/>
      <c r="H200" s="7"/>
      <c r="I200" s="7"/>
      <c r="J200" s="7"/>
      <c r="K200" s="7"/>
      <c r="L200" s="7"/>
      <c r="M200" s="7"/>
      <c r="N200" s="7"/>
      <c r="O200" s="7"/>
      <c r="P200" s="7"/>
      <c r="S200" s="26"/>
      <c r="T200" s="26"/>
      <c r="U200" s="26"/>
      <c r="V200" s="26"/>
      <c r="W200" s="26"/>
      <c r="X200" s="26"/>
      <c r="Y200" s="26"/>
      <c r="Z200" s="26"/>
      <c r="AA200" s="26"/>
      <c r="AB200" s="26"/>
      <c r="AC200" s="26"/>
      <c r="AD200" s="26"/>
    </row>
    <row r="201" spans="1:30" ht="12" x14ac:dyDescent="0.25">
      <c r="A201" s="11"/>
      <c r="B201" s="17"/>
      <c r="C201" s="33" t="s">
        <v>91</v>
      </c>
      <c r="D201" s="28"/>
      <c r="E201" s="28"/>
      <c r="F201" s="28"/>
      <c r="G201" s="28"/>
      <c r="H201" s="28"/>
      <c r="I201" s="28"/>
      <c r="J201" s="28"/>
      <c r="K201" s="28"/>
      <c r="L201" s="28"/>
      <c r="M201" s="28"/>
      <c r="N201" s="28"/>
      <c r="O201" s="28"/>
      <c r="P201" s="28"/>
    </row>
    <row r="202" spans="1:30" ht="12" customHeight="1" x14ac:dyDescent="0.2">
      <c r="A202" s="11"/>
      <c r="B202" s="17"/>
      <c r="C202" s="515" t="s">
        <v>510</v>
      </c>
      <c r="D202" s="515"/>
      <c r="E202" s="515"/>
      <c r="F202" s="515"/>
      <c r="G202" s="515"/>
      <c r="H202" s="515"/>
      <c r="I202" s="515"/>
      <c r="J202" s="515"/>
      <c r="K202" s="515"/>
      <c r="L202" s="515"/>
      <c r="M202" s="515"/>
      <c r="N202" s="515"/>
      <c r="O202" s="515"/>
      <c r="P202" s="515"/>
    </row>
    <row r="203" spans="1:30" x14ac:dyDescent="0.2">
      <c r="A203" s="11"/>
      <c r="B203" s="17"/>
      <c r="C203" s="515"/>
      <c r="D203" s="515"/>
      <c r="E203" s="515"/>
      <c r="F203" s="515"/>
      <c r="G203" s="515"/>
      <c r="H203" s="515"/>
      <c r="I203" s="515"/>
      <c r="J203" s="515"/>
      <c r="K203" s="515"/>
      <c r="L203" s="515"/>
      <c r="M203" s="515"/>
      <c r="N203" s="515"/>
      <c r="O203" s="515"/>
      <c r="P203" s="515"/>
    </row>
    <row r="204" spans="1:30" x14ac:dyDescent="0.2">
      <c r="A204" s="11"/>
      <c r="B204" s="17"/>
      <c r="C204" s="515"/>
      <c r="D204" s="515"/>
      <c r="E204" s="515"/>
      <c r="F204" s="515"/>
      <c r="G204" s="515"/>
      <c r="H204" s="515"/>
      <c r="I204" s="515"/>
      <c r="J204" s="515"/>
      <c r="K204" s="515"/>
      <c r="L204" s="515"/>
      <c r="M204" s="515"/>
      <c r="N204" s="515"/>
      <c r="O204" s="515"/>
      <c r="P204" s="515"/>
    </row>
    <row r="205" spans="1:30" ht="7.95" customHeight="1" x14ac:dyDescent="0.2">
      <c r="A205" s="11"/>
      <c r="B205" s="214"/>
      <c r="C205" s="212"/>
      <c r="D205" s="212"/>
      <c r="E205" s="212"/>
      <c r="F205" s="212"/>
      <c r="G205" s="212"/>
      <c r="H205" s="212"/>
      <c r="I205" s="212"/>
      <c r="J205" s="212"/>
      <c r="K205" s="212"/>
      <c r="L205" s="212"/>
      <c r="M205" s="212"/>
      <c r="N205" s="212"/>
      <c r="O205" s="212"/>
      <c r="P205" s="212"/>
    </row>
    <row r="206" spans="1:30" ht="12" x14ac:dyDescent="0.25">
      <c r="A206" s="11"/>
      <c r="B206" s="17"/>
      <c r="C206" s="33" t="s">
        <v>92</v>
      </c>
      <c r="D206" s="28"/>
      <c r="E206" s="28"/>
      <c r="F206" s="28"/>
      <c r="G206" s="28"/>
      <c r="H206" s="28"/>
      <c r="I206" s="28"/>
      <c r="J206" s="28"/>
      <c r="K206" s="28"/>
      <c r="L206" s="28"/>
      <c r="M206" s="28"/>
      <c r="N206" s="28"/>
      <c r="O206" s="28"/>
      <c r="P206" s="28"/>
    </row>
    <row r="207" spans="1:30" ht="70.8" customHeight="1" x14ac:dyDescent="0.25">
      <c r="A207" s="11"/>
      <c r="B207" s="191"/>
      <c r="C207" s="553" t="s">
        <v>528</v>
      </c>
      <c r="D207" s="554"/>
      <c r="E207" s="554"/>
      <c r="F207" s="554"/>
      <c r="G207" s="554"/>
      <c r="H207" s="554"/>
      <c r="I207" s="554"/>
      <c r="J207" s="554"/>
      <c r="K207" s="554"/>
      <c r="L207" s="554"/>
      <c r="M207" s="554"/>
      <c r="N207" s="554"/>
      <c r="O207" s="509"/>
      <c r="P207" s="509"/>
    </row>
    <row r="208" spans="1:30" ht="12" x14ac:dyDescent="0.25">
      <c r="A208" s="11"/>
      <c r="B208" s="17"/>
      <c r="C208" s="33"/>
      <c r="D208" s="28"/>
      <c r="E208" s="28"/>
      <c r="F208" s="28"/>
      <c r="G208" s="28"/>
      <c r="H208" s="28"/>
      <c r="I208" s="28"/>
      <c r="J208" s="28"/>
      <c r="K208" s="28"/>
      <c r="L208" s="28"/>
      <c r="M208" s="28"/>
      <c r="N208" s="28"/>
      <c r="O208" s="28"/>
      <c r="P208" s="28"/>
    </row>
    <row r="209" spans="1:16" ht="12" x14ac:dyDescent="0.25">
      <c r="A209" s="11"/>
      <c r="B209" s="17"/>
      <c r="C209" s="346" t="s">
        <v>256</v>
      </c>
      <c r="D209" s="347"/>
      <c r="E209" s="347"/>
      <c r="F209" s="347"/>
      <c r="G209" s="347"/>
      <c r="H209" s="347"/>
      <c r="I209" s="347"/>
      <c r="J209" s="347"/>
      <c r="K209" s="347"/>
      <c r="L209" s="347"/>
      <c r="M209" s="347"/>
      <c r="N209" s="347"/>
      <c r="O209" s="348"/>
      <c r="P209" s="348"/>
    </row>
    <row r="210" spans="1:16" ht="7.95" customHeight="1" x14ac:dyDescent="0.25">
      <c r="A210" s="11"/>
      <c r="B210" s="17"/>
      <c r="C210" s="33"/>
      <c r="D210" s="28"/>
      <c r="E210" s="28"/>
      <c r="F210" s="28"/>
      <c r="G210" s="28"/>
      <c r="H210" s="28"/>
      <c r="I210" s="28"/>
      <c r="J210" s="28"/>
      <c r="K210" s="28"/>
      <c r="L210" s="28"/>
      <c r="M210" s="28"/>
      <c r="N210" s="28"/>
      <c r="O210" s="28"/>
      <c r="P210" s="28"/>
    </row>
    <row r="211" spans="1:16" ht="12" x14ac:dyDescent="0.25">
      <c r="A211" s="11"/>
      <c r="B211" s="17"/>
      <c r="C211" s="33" t="s">
        <v>93</v>
      </c>
      <c r="D211" s="28"/>
      <c r="E211" s="28"/>
      <c r="F211" s="28"/>
      <c r="G211" s="28"/>
      <c r="H211" s="28"/>
      <c r="I211" s="28"/>
      <c r="J211" s="28"/>
      <c r="K211" s="28"/>
      <c r="L211" s="28"/>
      <c r="M211" s="28"/>
      <c r="N211" s="28"/>
      <c r="O211" s="28"/>
      <c r="P211" s="28"/>
    </row>
    <row r="212" spans="1:16" ht="12" customHeight="1" x14ac:dyDescent="0.2">
      <c r="A212" s="11"/>
      <c r="B212" s="17"/>
      <c r="C212" s="364" t="s">
        <v>255</v>
      </c>
      <c r="D212" s="364"/>
      <c r="E212" s="364"/>
      <c r="F212" s="364"/>
      <c r="G212" s="364"/>
      <c r="H212" s="364"/>
      <c r="I212" s="364"/>
      <c r="J212" s="364"/>
      <c r="K212" s="364"/>
      <c r="L212" s="364"/>
      <c r="M212" s="364"/>
      <c r="N212" s="364"/>
      <c r="O212" s="364"/>
      <c r="P212" s="364"/>
    </row>
    <row r="213" spans="1:16" x14ac:dyDescent="0.2">
      <c r="A213" s="11"/>
      <c r="B213" s="17"/>
      <c r="C213" s="28"/>
      <c r="D213" s="28"/>
      <c r="E213" s="28"/>
      <c r="F213" s="28"/>
      <c r="G213" s="28"/>
      <c r="H213" s="28"/>
      <c r="I213" s="28"/>
      <c r="J213" s="28"/>
      <c r="K213" s="28"/>
      <c r="L213" s="28"/>
      <c r="M213" s="28"/>
      <c r="N213" s="28"/>
      <c r="O213" s="28"/>
      <c r="P213" s="28"/>
    </row>
    <row r="214" spans="1:16" ht="12" x14ac:dyDescent="0.25">
      <c r="A214" s="11"/>
      <c r="B214" s="17"/>
      <c r="C214" s="33" t="s">
        <v>94</v>
      </c>
      <c r="D214" s="28"/>
      <c r="E214" s="28"/>
      <c r="F214" s="28"/>
      <c r="G214" s="28"/>
      <c r="H214" s="28"/>
      <c r="I214" s="28"/>
      <c r="J214" s="28"/>
      <c r="K214" s="28"/>
      <c r="L214" s="28"/>
      <c r="M214" s="28"/>
      <c r="N214" s="28"/>
      <c r="O214" s="28"/>
      <c r="P214" s="28"/>
    </row>
    <row r="215" spans="1:16" ht="24.6" customHeight="1" x14ac:dyDescent="0.25">
      <c r="A215" s="11"/>
      <c r="B215" s="17"/>
      <c r="C215" s="346" t="s">
        <v>274</v>
      </c>
      <c r="D215" s="347"/>
      <c r="E215" s="347"/>
      <c r="F215" s="347"/>
      <c r="G215" s="347"/>
      <c r="H215" s="347"/>
      <c r="I215" s="347"/>
      <c r="J215" s="347"/>
      <c r="K215" s="347"/>
      <c r="L215" s="347"/>
      <c r="M215" s="347"/>
      <c r="N215" s="347"/>
      <c r="O215" s="348"/>
      <c r="P215" s="348"/>
    </row>
    <row r="216" spans="1:16" ht="12" x14ac:dyDescent="0.25">
      <c r="A216" s="11"/>
      <c r="B216" s="17"/>
      <c r="C216" s="33"/>
      <c r="D216" s="28"/>
      <c r="E216" s="28"/>
      <c r="F216" s="28"/>
      <c r="G216" s="28"/>
      <c r="H216" s="28"/>
      <c r="I216" s="28"/>
      <c r="J216" s="28"/>
      <c r="K216" s="28"/>
      <c r="L216" s="28"/>
      <c r="M216" s="28"/>
      <c r="N216" s="28"/>
      <c r="O216" s="28"/>
      <c r="P216" s="28"/>
    </row>
    <row r="217" spans="1:16" ht="12" x14ac:dyDescent="0.25">
      <c r="A217" s="11"/>
      <c r="B217" s="17"/>
      <c r="C217" s="33" t="s">
        <v>273</v>
      </c>
      <c r="D217" s="28"/>
      <c r="E217" s="28"/>
      <c r="F217" s="28"/>
      <c r="G217" s="28"/>
      <c r="H217" s="28"/>
      <c r="I217" s="28"/>
      <c r="J217" s="28"/>
      <c r="K217" s="28"/>
      <c r="L217" s="28"/>
      <c r="M217" s="28"/>
      <c r="N217" s="28"/>
      <c r="O217" s="28"/>
      <c r="P217" s="28"/>
    </row>
    <row r="218" spans="1:16" ht="24.6" customHeight="1" x14ac:dyDescent="0.25">
      <c r="A218" s="11"/>
      <c r="B218" s="17"/>
      <c r="C218" s="346" t="s">
        <v>499</v>
      </c>
      <c r="D218" s="347"/>
      <c r="E218" s="347"/>
      <c r="F218" s="347"/>
      <c r="G218" s="347"/>
      <c r="H218" s="347"/>
      <c r="I218" s="347"/>
      <c r="J218" s="347"/>
      <c r="K218" s="347"/>
      <c r="L218" s="347"/>
      <c r="M218" s="347"/>
      <c r="N218" s="347"/>
      <c r="O218" s="348"/>
      <c r="P218" s="348"/>
    </row>
    <row r="219" spans="1:16" ht="12" x14ac:dyDescent="0.25">
      <c r="A219" s="11"/>
      <c r="B219" s="17"/>
      <c r="C219" s="33"/>
      <c r="D219" s="28"/>
      <c r="E219" s="28"/>
      <c r="F219" s="28"/>
      <c r="G219" s="28"/>
      <c r="H219" s="28"/>
      <c r="I219" s="28"/>
      <c r="J219" s="28"/>
      <c r="K219" s="28"/>
      <c r="L219" s="28"/>
      <c r="M219" s="28"/>
      <c r="N219" s="28"/>
      <c r="O219" s="28"/>
      <c r="P219" s="28"/>
    </row>
    <row r="220" spans="1:16" ht="24.75" customHeight="1" x14ac:dyDescent="0.25">
      <c r="A220" s="11"/>
      <c r="B220" s="17"/>
      <c r="C220" s="346" t="s">
        <v>529</v>
      </c>
      <c r="D220" s="347"/>
      <c r="E220" s="347"/>
      <c r="F220" s="347"/>
      <c r="G220" s="347"/>
      <c r="H220" s="347"/>
      <c r="I220" s="347"/>
      <c r="J220" s="347"/>
      <c r="K220" s="347"/>
      <c r="L220" s="347"/>
      <c r="M220" s="347"/>
      <c r="N220" s="347"/>
      <c r="O220" s="348"/>
      <c r="P220" s="348"/>
    </row>
    <row r="221" spans="1:16" ht="13.95" customHeight="1" x14ac:dyDescent="0.25">
      <c r="A221" s="11"/>
      <c r="B221" s="17"/>
      <c r="C221" s="33"/>
      <c r="D221" s="28"/>
      <c r="E221" s="28"/>
      <c r="F221" s="28"/>
      <c r="G221" s="28"/>
      <c r="H221" s="28"/>
      <c r="I221" s="28"/>
      <c r="J221" s="28"/>
      <c r="K221" s="28"/>
      <c r="L221" s="28"/>
      <c r="M221" s="28"/>
      <c r="N221" s="28"/>
      <c r="O221" s="28"/>
      <c r="P221" s="28"/>
    </row>
    <row r="222" spans="1:16" ht="12" x14ac:dyDescent="0.25">
      <c r="A222" s="11"/>
      <c r="B222" s="27" t="s">
        <v>69</v>
      </c>
      <c r="C222" s="33" t="s">
        <v>95</v>
      </c>
      <c r="D222" s="7"/>
      <c r="E222" s="7"/>
      <c r="F222" s="7"/>
      <c r="G222" s="7"/>
      <c r="H222" s="7"/>
      <c r="I222" s="7"/>
      <c r="J222" s="7"/>
      <c r="K222" s="7"/>
      <c r="L222" s="7"/>
      <c r="M222" s="7"/>
      <c r="N222" s="7"/>
      <c r="O222" s="7"/>
      <c r="P222" s="7"/>
    </row>
    <row r="223" spans="1:16" x14ac:dyDescent="0.2">
      <c r="A223" s="11"/>
      <c r="B223" s="17"/>
      <c r="C223" s="30" t="s">
        <v>96</v>
      </c>
      <c r="D223" s="7"/>
      <c r="E223" s="7"/>
      <c r="F223" s="7"/>
      <c r="G223" s="7"/>
      <c r="H223" s="7"/>
      <c r="I223" s="7"/>
      <c r="J223" s="7"/>
      <c r="K223" s="7"/>
      <c r="L223" s="7"/>
      <c r="M223" s="7"/>
      <c r="N223" s="7"/>
      <c r="O223" s="7"/>
      <c r="P223" s="7"/>
    </row>
    <row r="224" spans="1:16" x14ac:dyDescent="0.2">
      <c r="A224" s="11"/>
      <c r="B224" s="17"/>
      <c r="C224" s="7"/>
      <c r="D224" s="7"/>
      <c r="E224" s="7"/>
      <c r="F224" s="7"/>
      <c r="G224" s="7"/>
      <c r="H224" s="7"/>
      <c r="I224" s="7"/>
      <c r="J224" s="7"/>
      <c r="K224" s="7"/>
      <c r="L224" s="7"/>
      <c r="M224" s="7"/>
      <c r="N224" s="7"/>
      <c r="O224" s="7"/>
      <c r="P224" s="7"/>
    </row>
    <row r="225" spans="1:16" ht="12" x14ac:dyDescent="0.25">
      <c r="A225" s="11"/>
      <c r="B225" s="17"/>
      <c r="C225" s="7"/>
      <c r="D225" s="503" t="s">
        <v>71</v>
      </c>
      <c r="E225" s="504"/>
      <c r="F225" s="504"/>
      <c r="G225" s="504"/>
      <c r="H225" s="504"/>
      <c r="I225" s="504"/>
      <c r="J225" s="504"/>
      <c r="K225" s="504"/>
      <c r="L225" s="505"/>
      <c r="M225" s="506">
        <f>I184</f>
        <v>2020</v>
      </c>
      <c r="N225" s="507"/>
      <c r="O225" s="508"/>
    </row>
    <row r="226" spans="1:16" x14ac:dyDescent="0.2">
      <c r="A226" s="11"/>
      <c r="B226" s="17"/>
      <c r="C226" s="7"/>
      <c r="D226" s="549" t="s">
        <v>275</v>
      </c>
      <c r="E226" s="550"/>
      <c r="F226" s="550"/>
      <c r="G226" s="550"/>
      <c r="H226" s="550"/>
      <c r="I226" s="550"/>
      <c r="J226" s="550"/>
      <c r="K226" s="550"/>
      <c r="L226" s="551"/>
      <c r="M226" s="474">
        <v>1000</v>
      </c>
      <c r="N226" s="475"/>
      <c r="O226" s="476"/>
    </row>
    <row r="227" spans="1:16" ht="12" x14ac:dyDescent="0.25">
      <c r="A227" s="11"/>
      <c r="B227" s="17"/>
      <c r="C227" s="7"/>
      <c r="D227" s="336" t="s">
        <v>97</v>
      </c>
      <c r="E227" s="337"/>
      <c r="F227" s="337"/>
      <c r="G227" s="337"/>
      <c r="H227" s="337"/>
      <c r="I227" s="337"/>
      <c r="J227" s="337"/>
      <c r="K227" s="337"/>
      <c r="L227" s="338"/>
      <c r="M227" s="482">
        <f>SUM(M226)</f>
        <v>1000</v>
      </c>
      <c r="N227" s="483"/>
      <c r="O227" s="484"/>
    </row>
    <row r="228" spans="1:16" ht="12" x14ac:dyDescent="0.25">
      <c r="A228" s="11"/>
      <c r="B228" s="17"/>
      <c r="C228" s="7"/>
      <c r="D228" s="98"/>
      <c r="E228" s="98"/>
      <c r="F228" s="98"/>
      <c r="G228" s="98"/>
      <c r="H228" s="98"/>
      <c r="I228" s="98"/>
      <c r="J228" s="98"/>
      <c r="K228" s="98"/>
      <c r="L228" s="98"/>
      <c r="M228" s="99"/>
      <c r="N228" s="99"/>
      <c r="O228" s="99"/>
    </row>
    <row r="229" spans="1:16" ht="36.6" customHeight="1" x14ac:dyDescent="0.2">
      <c r="A229" s="11"/>
      <c r="B229" s="17"/>
      <c r="C229" s="458" t="s">
        <v>438</v>
      </c>
      <c r="D229" s="332"/>
      <c r="E229" s="332"/>
      <c r="F229" s="332"/>
      <c r="G229" s="332"/>
      <c r="H229" s="332"/>
      <c r="I229" s="332"/>
      <c r="J229" s="332"/>
      <c r="K229" s="332"/>
      <c r="L229" s="332"/>
      <c r="M229" s="332"/>
      <c r="N229" s="332"/>
      <c r="O229" s="494"/>
      <c r="P229" s="494"/>
    </row>
    <row r="230" spans="1:16" ht="13.95" customHeight="1" x14ac:dyDescent="0.2">
      <c r="A230" s="11"/>
      <c r="B230" s="214"/>
      <c r="C230" s="209"/>
      <c r="D230" s="215"/>
      <c r="E230" s="215"/>
      <c r="F230" s="215"/>
      <c r="G230" s="215"/>
      <c r="H230" s="215"/>
      <c r="I230" s="215"/>
      <c r="J230" s="215"/>
      <c r="K230" s="215"/>
      <c r="L230" s="215"/>
      <c r="M230" s="215"/>
      <c r="N230" s="215"/>
      <c r="O230" s="213"/>
      <c r="P230" s="213"/>
    </row>
    <row r="231" spans="1:16" ht="12" x14ac:dyDescent="0.25">
      <c r="A231" s="17"/>
      <c r="B231" s="2" t="s">
        <v>31</v>
      </c>
      <c r="C231" s="18" t="s">
        <v>32</v>
      </c>
      <c r="D231" s="17"/>
      <c r="E231" s="17"/>
      <c r="F231" s="17"/>
      <c r="G231" s="17"/>
      <c r="H231" s="17"/>
      <c r="I231" s="17"/>
      <c r="J231" s="17"/>
      <c r="K231" s="17"/>
      <c r="L231" s="17"/>
      <c r="M231" s="17"/>
      <c r="N231" s="17"/>
      <c r="O231" s="17"/>
      <c r="P231" s="17"/>
    </row>
    <row r="232" spans="1:16" ht="10.199999999999999" customHeight="1" thickBot="1" x14ac:dyDescent="0.3">
      <c r="A232" s="17"/>
      <c r="B232" s="2"/>
      <c r="C232" s="18"/>
      <c r="D232" s="17"/>
      <c r="E232" s="17"/>
      <c r="F232" s="17"/>
      <c r="G232" s="17"/>
      <c r="H232" s="17"/>
      <c r="I232" s="17"/>
      <c r="J232" s="17"/>
      <c r="K232" s="17"/>
      <c r="L232" s="17"/>
      <c r="M232" s="17"/>
      <c r="N232" s="17"/>
      <c r="O232" s="17"/>
      <c r="P232" s="17"/>
    </row>
    <row r="233" spans="1:16" ht="36.6" customHeight="1" thickBot="1" x14ac:dyDescent="0.3">
      <c r="A233" s="296"/>
      <c r="B233" s="2"/>
      <c r="C233" s="491" t="s">
        <v>530</v>
      </c>
      <c r="D233" s="492"/>
      <c r="E233" s="492"/>
      <c r="F233" s="492"/>
      <c r="G233" s="492"/>
      <c r="H233" s="492"/>
      <c r="I233" s="492"/>
      <c r="J233" s="492"/>
      <c r="K233" s="492"/>
      <c r="L233" s="492"/>
      <c r="M233" s="492"/>
      <c r="N233" s="492"/>
      <c r="O233" s="492"/>
      <c r="P233" s="493"/>
    </row>
    <row r="234" spans="1:16" ht="10.199999999999999" customHeight="1" x14ac:dyDescent="0.25">
      <c r="A234" s="296"/>
      <c r="B234" s="2"/>
      <c r="C234" s="18"/>
      <c r="D234" s="296"/>
      <c r="E234" s="296"/>
      <c r="F234" s="296"/>
      <c r="G234" s="296"/>
      <c r="H234" s="296"/>
      <c r="I234" s="296"/>
      <c r="J234" s="296"/>
      <c r="K234" s="296"/>
      <c r="L234" s="296"/>
      <c r="M234" s="296"/>
      <c r="N234" s="296"/>
      <c r="O234" s="296"/>
      <c r="P234" s="296"/>
    </row>
    <row r="235" spans="1:16" ht="12" x14ac:dyDescent="0.25">
      <c r="A235" s="14"/>
      <c r="B235" s="14"/>
      <c r="C235" s="2" t="s">
        <v>2</v>
      </c>
      <c r="D235" s="14"/>
      <c r="E235" s="15"/>
      <c r="F235" s="14"/>
      <c r="G235" s="15"/>
      <c r="H235" s="14"/>
      <c r="I235" s="15"/>
      <c r="J235" s="14"/>
      <c r="K235" s="15"/>
      <c r="L235" s="14"/>
      <c r="M235" s="15"/>
      <c r="N235" s="14"/>
      <c r="O235" s="15"/>
      <c r="P235" s="14"/>
    </row>
    <row r="236" spans="1:16" ht="36.6" customHeight="1" x14ac:dyDescent="0.25">
      <c r="A236" s="15"/>
      <c r="B236" s="15"/>
      <c r="C236" s="346" t="s">
        <v>278</v>
      </c>
      <c r="D236" s="347"/>
      <c r="E236" s="347"/>
      <c r="F236" s="347"/>
      <c r="G236" s="347"/>
      <c r="H236" s="347"/>
      <c r="I236" s="347"/>
      <c r="J236" s="347"/>
      <c r="K236" s="347"/>
      <c r="L236" s="347"/>
      <c r="M236" s="347"/>
      <c r="N236" s="347"/>
      <c r="O236" s="494"/>
      <c r="P236" s="494"/>
    </row>
    <row r="237" spans="1:16" ht="10.199999999999999" customHeight="1" x14ac:dyDescent="0.25"/>
    <row r="238" spans="1:16" ht="12" x14ac:dyDescent="0.25">
      <c r="B238" s="20"/>
      <c r="C238" s="41"/>
      <c r="D238" s="503" t="s">
        <v>71</v>
      </c>
      <c r="E238" s="504"/>
      <c r="F238" s="504"/>
      <c r="G238" s="504"/>
      <c r="H238" s="504"/>
      <c r="I238" s="504"/>
      <c r="J238" s="504"/>
      <c r="K238" s="504"/>
      <c r="L238" s="505"/>
      <c r="M238" s="506" t="s">
        <v>75</v>
      </c>
      <c r="N238" s="507"/>
      <c r="O238" s="508"/>
    </row>
    <row r="239" spans="1:16" ht="10.95" customHeight="1" x14ac:dyDescent="0.2">
      <c r="B239" s="20"/>
      <c r="C239" s="16"/>
      <c r="D239" s="467" t="s">
        <v>276</v>
      </c>
      <c r="E239" s="468"/>
      <c r="F239" s="468"/>
      <c r="G239" s="468"/>
      <c r="H239" s="468"/>
      <c r="I239" s="468"/>
      <c r="J239" s="468"/>
      <c r="K239" s="468"/>
      <c r="L239" s="469"/>
      <c r="M239" s="389">
        <v>12691286.24</v>
      </c>
      <c r="N239" s="390"/>
      <c r="O239" s="391"/>
    </row>
    <row r="240" spans="1:16" ht="10.95" customHeight="1" x14ac:dyDescent="0.2">
      <c r="B240" s="20"/>
      <c r="C240" s="41"/>
      <c r="D240" s="467" t="s">
        <v>383</v>
      </c>
      <c r="E240" s="468"/>
      <c r="F240" s="468"/>
      <c r="G240" s="468"/>
      <c r="H240" s="468"/>
      <c r="I240" s="468"/>
      <c r="J240" s="468"/>
      <c r="K240" s="468"/>
      <c r="L240" s="469"/>
      <c r="M240" s="389">
        <v>653.41999999999996</v>
      </c>
      <c r="N240" s="390"/>
      <c r="O240" s="391"/>
    </row>
    <row r="241" spans="1:16" ht="10.95" customHeight="1" x14ac:dyDescent="0.25">
      <c r="B241" s="20"/>
      <c r="C241" s="16"/>
      <c r="D241" s="497" t="s">
        <v>73</v>
      </c>
      <c r="E241" s="498"/>
      <c r="F241" s="498"/>
      <c r="G241" s="498"/>
      <c r="H241" s="498"/>
      <c r="I241" s="498"/>
      <c r="J241" s="498"/>
      <c r="K241" s="498"/>
      <c r="L241" s="499"/>
      <c r="M241" s="500">
        <f>M239+M240</f>
        <v>12691939.66</v>
      </c>
      <c r="N241" s="501"/>
      <c r="O241" s="502"/>
    </row>
    <row r="243" spans="1:16" s="26" customFormat="1" ht="25.2" customHeight="1" x14ac:dyDescent="0.25">
      <c r="B243" s="39"/>
      <c r="C243" s="495" t="s">
        <v>558</v>
      </c>
      <c r="D243" s="496"/>
      <c r="E243" s="496"/>
      <c r="F243" s="496"/>
      <c r="G243" s="496"/>
      <c r="H243" s="496"/>
      <c r="I243" s="496"/>
      <c r="J243" s="496"/>
      <c r="K243" s="496"/>
      <c r="L243" s="496"/>
      <c r="M243" s="496"/>
      <c r="N243" s="496"/>
      <c r="O243" s="496"/>
      <c r="P243" s="496"/>
    </row>
    <row r="244" spans="1:16" ht="22.2" customHeight="1" x14ac:dyDescent="0.25">
      <c r="A244" s="26"/>
      <c r="B244" s="39"/>
      <c r="C244" s="346" t="s">
        <v>439</v>
      </c>
      <c r="D244" s="347"/>
      <c r="E244" s="347"/>
      <c r="F244" s="347"/>
      <c r="G244" s="347"/>
      <c r="H244" s="347"/>
      <c r="I244" s="347"/>
      <c r="J244" s="347"/>
      <c r="K244" s="347"/>
      <c r="L244" s="347"/>
      <c r="M244" s="347"/>
      <c r="N244" s="347"/>
      <c r="O244" s="494"/>
      <c r="P244" s="494"/>
    </row>
    <row r="245" spans="1:16" ht="7.95" customHeight="1" x14ac:dyDescent="0.25">
      <c r="A245" s="26"/>
      <c r="B245" s="26"/>
      <c r="C245" s="26"/>
      <c r="D245" s="26"/>
      <c r="E245" s="40"/>
      <c r="F245" s="40"/>
      <c r="G245" s="40"/>
      <c r="H245" s="40"/>
      <c r="I245" s="40"/>
      <c r="J245" s="40"/>
      <c r="K245" s="40"/>
      <c r="L245" s="40"/>
      <c r="M245" s="40"/>
      <c r="N245" s="40"/>
      <c r="O245" s="40"/>
      <c r="P245" s="40"/>
    </row>
    <row r="246" spans="1:16" ht="13.2" customHeight="1" x14ac:dyDescent="0.25">
      <c r="B246" s="20"/>
      <c r="C246" s="101" t="s">
        <v>198</v>
      </c>
      <c r="D246" s="41"/>
      <c r="E246" s="41"/>
      <c r="F246" s="41"/>
      <c r="G246" s="41"/>
      <c r="H246" s="41"/>
      <c r="I246" s="41"/>
      <c r="J246" s="41"/>
      <c r="K246" s="41"/>
      <c r="L246" s="41"/>
      <c r="M246" s="521"/>
      <c r="N246" s="521"/>
      <c r="O246" s="521"/>
      <c r="P246" s="41"/>
    </row>
    <row r="247" spans="1:16" ht="12" x14ac:dyDescent="0.25">
      <c r="B247" s="20"/>
      <c r="C247" s="346" t="s">
        <v>277</v>
      </c>
      <c r="D247" s="347"/>
      <c r="E247" s="347"/>
      <c r="F247" s="347"/>
      <c r="G247" s="347"/>
      <c r="H247" s="347"/>
      <c r="I247" s="347"/>
      <c r="J247" s="347"/>
      <c r="K247" s="347"/>
      <c r="L247" s="347"/>
      <c r="M247" s="347"/>
      <c r="N247" s="347"/>
      <c r="O247" s="348"/>
      <c r="P247" s="348"/>
    </row>
    <row r="248" spans="1:16" ht="13.8" customHeight="1" x14ac:dyDescent="0.25">
      <c r="B248" s="20"/>
      <c r="C248" s="91"/>
      <c r="D248" s="96"/>
      <c r="E248" s="96"/>
      <c r="F248" s="96"/>
      <c r="G248" s="96"/>
      <c r="H248" s="96"/>
      <c r="I248" s="96"/>
      <c r="J248" s="96"/>
      <c r="K248" s="96"/>
      <c r="L248" s="96"/>
      <c r="M248" s="96"/>
      <c r="N248" s="96"/>
      <c r="O248" s="97"/>
      <c r="P248" s="97"/>
    </row>
    <row r="249" spans="1:16" ht="12" x14ac:dyDescent="0.25">
      <c r="B249" s="20"/>
      <c r="C249" s="91"/>
      <c r="D249" s="503" t="s">
        <v>71</v>
      </c>
      <c r="E249" s="504"/>
      <c r="F249" s="504"/>
      <c r="G249" s="504"/>
      <c r="H249" s="504"/>
      <c r="I249" s="504"/>
      <c r="J249" s="504"/>
      <c r="K249" s="504"/>
      <c r="L249" s="505"/>
      <c r="M249" s="506" t="s">
        <v>75</v>
      </c>
      <c r="N249" s="507"/>
      <c r="O249" s="508"/>
      <c r="P249" s="97"/>
    </row>
    <row r="250" spans="1:16" ht="10.95" customHeight="1" x14ac:dyDescent="0.2">
      <c r="B250" s="20"/>
      <c r="C250" s="282"/>
      <c r="D250" s="467" t="s">
        <v>433</v>
      </c>
      <c r="E250" s="468"/>
      <c r="F250" s="468"/>
      <c r="G250" s="468"/>
      <c r="H250" s="468"/>
      <c r="I250" s="468"/>
      <c r="J250" s="468"/>
      <c r="K250" s="468"/>
      <c r="L250" s="469"/>
      <c r="M250" s="389">
        <v>767535.09</v>
      </c>
      <c r="N250" s="390"/>
      <c r="O250" s="391"/>
      <c r="P250" s="259"/>
    </row>
    <row r="251" spans="1:16" ht="10.95" customHeight="1" x14ac:dyDescent="0.2">
      <c r="B251" s="20"/>
      <c r="C251" s="224"/>
      <c r="D251" s="467" t="s">
        <v>412</v>
      </c>
      <c r="E251" s="468"/>
      <c r="F251" s="468"/>
      <c r="G251" s="468"/>
      <c r="H251" s="468"/>
      <c r="I251" s="468"/>
      <c r="J251" s="468"/>
      <c r="K251" s="468"/>
      <c r="L251" s="469"/>
      <c r="M251" s="389">
        <v>25973.82</v>
      </c>
      <c r="N251" s="390"/>
      <c r="O251" s="391"/>
      <c r="P251" s="227"/>
    </row>
    <row r="252" spans="1:16" ht="10.95" customHeight="1" x14ac:dyDescent="0.2">
      <c r="B252" s="20"/>
      <c r="C252" s="234"/>
      <c r="D252" s="467" t="s">
        <v>434</v>
      </c>
      <c r="E252" s="468"/>
      <c r="F252" s="468"/>
      <c r="G252" s="468"/>
      <c r="H252" s="468"/>
      <c r="I252" s="468"/>
      <c r="J252" s="468"/>
      <c r="K252" s="468"/>
      <c r="L252" s="469"/>
      <c r="M252" s="389">
        <v>174</v>
      </c>
      <c r="N252" s="390"/>
      <c r="O252" s="391"/>
      <c r="P252" s="235"/>
    </row>
    <row r="253" spans="1:16" ht="10.95" customHeight="1" x14ac:dyDescent="0.2">
      <c r="B253" s="20"/>
      <c r="C253" s="293"/>
      <c r="D253" s="467" t="s">
        <v>512</v>
      </c>
      <c r="E253" s="468"/>
      <c r="F253" s="468"/>
      <c r="G253" s="468"/>
      <c r="H253" s="468"/>
      <c r="I253" s="468"/>
      <c r="J253" s="468"/>
      <c r="K253" s="468"/>
      <c r="L253" s="469"/>
      <c r="M253" s="389">
        <v>3060</v>
      </c>
      <c r="N253" s="390"/>
      <c r="O253" s="391"/>
      <c r="P253" s="294"/>
    </row>
    <row r="254" spans="1:16" ht="10.95" customHeight="1" x14ac:dyDescent="0.2">
      <c r="B254" s="20"/>
      <c r="C254" s="293"/>
      <c r="D254" s="467" t="s">
        <v>513</v>
      </c>
      <c r="E254" s="468"/>
      <c r="F254" s="468"/>
      <c r="G254" s="468"/>
      <c r="H254" s="468"/>
      <c r="I254" s="468"/>
      <c r="J254" s="468"/>
      <c r="K254" s="468"/>
      <c r="L254" s="469"/>
      <c r="M254" s="389">
        <v>5417.46</v>
      </c>
      <c r="N254" s="390"/>
      <c r="O254" s="391"/>
      <c r="P254" s="294"/>
    </row>
    <row r="255" spans="1:16" ht="10.95" customHeight="1" x14ac:dyDescent="0.25">
      <c r="B255" s="20"/>
      <c r="C255" s="41"/>
      <c r="D255" s="497" t="s">
        <v>73</v>
      </c>
      <c r="E255" s="498"/>
      <c r="F255" s="498"/>
      <c r="G255" s="498"/>
      <c r="H255" s="498"/>
      <c r="I255" s="498"/>
      <c r="J255" s="498"/>
      <c r="K255" s="498"/>
      <c r="L255" s="499"/>
      <c r="M255" s="500">
        <f>SUM(M250:O254)</f>
        <v>802160.36999999988</v>
      </c>
      <c r="N255" s="501"/>
      <c r="O255" s="502"/>
    </row>
    <row r="256" spans="1:16" ht="7.95" customHeight="1" x14ac:dyDescent="0.25"/>
    <row r="257" spans="1:16" ht="7.95" customHeight="1" x14ac:dyDescent="0.25"/>
    <row r="258" spans="1:16" ht="36.6" customHeight="1" x14ac:dyDescent="0.25">
      <c r="C258" s="346" t="s">
        <v>440</v>
      </c>
      <c r="D258" s="347"/>
      <c r="E258" s="347"/>
      <c r="F258" s="347"/>
      <c r="G258" s="347"/>
      <c r="H258" s="347"/>
      <c r="I258" s="347"/>
      <c r="J258" s="347"/>
      <c r="K258" s="347"/>
      <c r="L258" s="347"/>
      <c r="M258" s="347"/>
      <c r="N258" s="347"/>
      <c r="O258" s="494"/>
      <c r="P258" s="494"/>
    </row>
    <row r="260" spans="1:16" ht="12" x14ac:dyDescent="0.25">
      <c r="A260" s="7"/>
      <c r="B260" s="7"/>
      <c r="C260" s="2" t="s">
        <v>18</v>
      </c>
      <c r="D260" s="7"/>
      <c r="E260" s="7"/>
      <c r="F260" s="7"/>
      <c r="G260" s="7"/>
      <c r="H260" s="7"/>
      <c r="I260" s="7"/>
      <c r="J260" s="7"/>
      <c r="K260" s="7"/>
      <c r="L260" s="7"/>
      <c r="M260" s="7"/>
      <c r="N260" s="7"/>
      <c r="O260" s="7"/>
      <c r="P260" s="7"/>
    </row>
    <row r="261" spans="1:16" ht="26.4" customHeight="1" x14ac:dyDescent="0.25">
      <c r="A261" s="7"/>
      <c r="B261" s="7"/>
      <c r="C261" s="346" t="s">
        <v>531</v>
      </c>
      <c r="D261" s="347"/>
      <c r="E261" s="347"/>
      <c r="F261" s="347"/>
      <c r="G261" s="347"/>
      <c r="H261" s="347"/>
      <c r="I261" s="347"/>
      <c r="J261" s="347"/>
      <c r="K261" s="347"/>
      <c r="L261" s="347"/>
      <c r="M261" s="347"/>
      <c r="N261" s="347"/>
      <c r="O261" s="494"/>
      <c r="P261" s="494"/>
    </row>
    <row r="262" spans="1:16" ht="10.95" customHeight="1" x14ac:dyDescent="0.25">
      <c r="A262" s="7"/>
      <c r="B262" s="7"/>
      <c r="C262" s="2"/>
      <c r="D262" s="7"/>
      <c r="E262" s="7"/>
      <c r="F262" s="7"/>
      <c r="G262" s="7"/>
      <c r="H262" s="7"/>
      <c r="I262" s="7"/>
      <c r="J262" s="7"/>
      <c r="K262" s="7"/>
      <c r="L262" s="7"/>
      <c r="M262" s="7"/>
      <c r="N262" s="7"/>
      <c r="O262" s="7"/>
      <c r="P262" s="7"/>
    </row>
    <row r="263" spans="1:16" ht="12" x14ac:dyDescent="0.25">
      <c r="A263" s="7"/>
      <c r="B263" s="19"/>
      <c r="C263" s="7"/>
      <c r="D263" s="7"/>
      <c r="E263" s="503" t="s">
        <v>71</v>
      </c>
      <c r="F263" s="504"/>
      <c r="G263" s="504"/>
      <c r="H263" s="504"/>
      <c r="I263" s="504"/>
      <c r="J263" s="504"/>
      <c r="K263" s="505"/>
      <c r="L263" s="506" t="s">
        <v>75</v>
      </c>
      <c r="M263" s="507"/>
      <c r="N263" s="508"/>
      <c r="P263" s="7"/>
    </row>
    <row r="264" spans="1:16" x14ac:dyDescent="0.2">
      <c r="A264" s="7"/>
      <c r="B264" s="19"/>
      <c r="C264" s="7"/>
      <c r="D264" s="7"/>
      <c r="E264" s="388" t="s">
        <v>220</v>
      </c>
      <c r="F264" s="388"/>
      <c r="G264" s="388"/>
      <c r="H264" s="388"/>
      <c r="I264" s="388"/>
      <c r="J264" s="388"/>
      <c r="K264" s="388"/>
      <c r="L264" s="410">
        <v>5631192.9000000004</v>
      </c>
      <c r="M264" s="410"/>
      <c r="N264" s="410"/>
      <c r="P264" s="7"/>
    </row>
    <row r="265" spans="1:16" x14ac:dyDescent="0.2">
      <c r="A265" s="7"/>
      <c r="B265" s="19"/>
      <c r="C265" s="7"/>
      <c r="D265" s="7"/>
      <c r="E265" s="388" t="s">
        <v>221</v>
      </c>
      <c r="F265" s="388"/>
      <c r="G265" s="388"/>
      <c r="H265" s="388"/>
      <c r="I265" s="388"/>
      <c r="J265" s="388"/>
      <c r="K265" s="388"/>
      <c r="L265" s="410">
        <v>0</v>
      </c>
      <c r="M265" s="410"/>
      <c r="N265" s="410"/>
      <c r="P265" s="7"/>
    </row>
    <row r="266" spans="1:16" x14ac:dyDescent="0.2">
      <c r="A266" s="7"/>
      <c r="B266" s="19"/>
      <c r="C266" s="7"/>
      <c r="D266" s="7"/>
      <c r="E266" s="388" t="s">
        <v>222</v>
      </c>
      <c r="F266" s="388"/>
      <c r="G266" s="388"/>
      <c r="H266" s="388"/>
      <c r="I266" s="388"/>
      <c r="J266" s="388"/>
      <c r="K266" s="388"/>
      <c r="L266" s="410">
        <v>3907466.67</v>
      </c>
      <c r="M266" s="410"/>
      <c r="N266" s="410"/>
      <c r="P266" s="7"/>
    </row>
    <row r="267" spans="1:16" x14ac:dyDescent="0.2">
      <c r="A267" s="7"/>
      <c r="B267" s="19"/>
      <c r="C267" s="7"/>
      <c r="D267" s="7"/>
      <c r="E267" s="388" t="s">
        <v>223</v>
      </c>
      <c r="F267" s="388"/>
      <c r="G267" s="388"/>
      <c r="H267" s="388"/>
      <c r="I267" s="388"/>
      <c r="J267" s="388"/>
      <c r="K267" s="388"/>
      <c r="L267" s="410">
        <v>0</v>
      </c>
      <c r="M267" s="410"/>
      <c r="N267" s="410"/>
      <c r="P267" s="7"/>
    </row>
    <row r="268" spans="1:16" x14ac:dyDescent="0.2">
      <c r="A268" s="7"/>
      <c r="B268" s="19"/>
      <c r="C268" s="7"/>
      <c r="D268" s="7"/>
      <c r="E268" s="388" t="s">
        <v>224</v>
      </c>
      <c r="F268" s="388"/>
      <c r="G268" s="388"/>
      <c r="H268" s="388"/>
      <c r="I268" s="388"/>
      <c r="J268" s="388"/>
      <c r="K268" s="388"/>
      <c r="L268" s="410">
        <v>1251749.79</v>
      </c>
      <c r="M268" s="410"/>
      <c r="N268" s="410"/>
      <c r="P268" s="7"/>
    </row>
    <row r="269" spans="1:16" ht="12" x14ac:dyDescent="0.25">
      <c r="A269" s="7"/>
      <c r="B269" s="19"/>
      <c r="C269" s="7"/>
      <c r="D269" s="7"/>
      <c r="E269" s="336" t="s">
        <v>196</v>
      </c>
      <c r="F269" s="337"/>
      <c r="G269" s="337"/>
      <c r="H269" s="337"/>
      <c r="I269" s="337"/>
      <c r="J269" s="337"/>
      <c r="K269" s="338"/>
      <c r="L269" s="393">
        <f>SUM(L264:N268)</f>
        <v>10790409.359999999</v>
      </c>
      <c r="M269" s="393"/>
      <c r="N269" s="393"/>
      <c r="P269" s="7"/>
    </row>
    <row r="270" spans="1:16" x14ac:dyDescent="0.25">
      <c r="A270" s="7"/>
      <c r="B270" s="19"/>
      <c r="C270" s="7"/>
      <c r="D270" s="7"/>
      <c r="E270" s="7"/>
      <c r="F270" s="7"/>
      <c r="G270" s="7"/>
      <c r="H270" s="7"/>
      <c r="I270" s="7"/>
      <c r="J270" s="7"/>
      <c r="K270" s="7"/>
      <c r="L270" s="7"/>
      <c r="M270" s="7"/>
      <c r="N270" s="7"/>
      <c r="O270" s="7"/>
      <c r="P270" s="7"/>
    </row>
    <row r="271" spans="1:16" x14ac:dyDescent="0.2">
      <c r="A271" s="7"/>
      <c r="B271" s="19"/>
      <c r="C271" s="30" t="s">
        <v>98</v>
      </c>
      <c r="D271" s="7"/>
      <c r="E271" s="7"/>
      <c r="F271" s="7"/>
      <c r="G271" s="7"/>
      <c r="H271" s="7"/>
      <c r="I271" s="7"/>
      <c r="J271" s="7"/>
      <c r="K271" s="7"/>
      <c r="L271" s="7"/>
      <c r="M271" s="7"/>
      <c r="N271" s="7"/>
      <c r="O271" s="7"/>
      <c r="P271" s="229"/>
    </row>
    <row r="272" spans="1:16" x14ac:dyDescent="0.25">
      <c r="A272" s="7"/>
      <c r="B272" s="19"/>
      <c r="C272" s="7"/>
      <c r="D272" s="7"/>
      <c r="E272" s="7"/>
      <c r="F272" s="7"/>
      <c r="G272" s="7"/>
      <c r="H272" s="7"/>
      <c r="I272" s="7"/>
      <c r="J272" s="7"/>
      <c r="K272" s="7"/>
      <c r="L272" s="7"/>
      <c r="M272" s="7"/>
      <c r="N272" s="7"/>
      <c r="O272" s="7"/>
      <c r="P272" s="7"/>
    </row>
    <row r="273" spans="1:16" ht="12" x14ac:dyDescent="0.25">
      <c r="A273" s="7"/>
      <c r="B273" s="19"/>
      <c r="C273" s="503" t="s">
        <v>71</v>
      </c>
      <c r="D273" s="504"/>
      <c r="E273" s="504"/>
      <c r="F273" s="504"/>
      <c r="G273" s="504"/>
      <c r="H273" s="504"/>
      <c r="I273" s="504"/>
      <c r="J273" s="505"/>
      <c r="K273" s="506" t="s">
        <v>75</v>
      </c>
      <c r="L273" s="507"/>
      <c r="M273" s="508"/>
      <c r="N273" s="506" t="s">
        <v>79</v>
      </c>
      <c r="O273" s="507"/>
      <c r="P273" s="508"/>
    </row>
    <row r="274" spans="1:16" ht="12" x14ac:dyDescent="0.25">
      <c r="A274" s="7"/>
      <c r="B274" s="19"/>
      <c r="C274" s="78" t="s">
        <v>279</v>
      </c>
      <c r="D274" s="82"/>
      <c r="E274" s="82"/>
      <c r="F274" s="82"/>
      <c r="G274" s="82"/>
      <c r="H274" s="82"/>
      <c r="I274" s="82"/>
      <c r="J274" s="83"/>
      <c r="K274" s="389">
        <v>3470029.2</v>
      </c>
      <c r="L274" s="390"/>
      <c r="M274" s="391"/>
      <c r="N274" s="464">
        <f>K274/L269</f>
        <v>0.32158457424825637</v>
      </c>
      <c r="O274" s="465"/>
      <c r="P274" s="466"/>
    </row>
    <row r="275" spans="1:16" ht="12" x14ac:dyDescent="0.25">
      <c r="A275" s="7"/>
      <c r="B275" s="19"/>
      <c r="C275" s="190" t="s">
        <v>384</v>
      </c>
      <c r="D275" s="82"/>
      <c r="E275" s="82"/>
      <c r="F275" s="82"/>
      <c r="G275" s="82"/>
      <c r="H275" s="82"/>
      <c r="I275" s="82"/>
      <c r="J275" s="83"/>
      <c r="K275" s="389">
        <v>77510.44</v>
      </c>
      <c r="L275" s="390"/>
      <c r="M275" s="391"/>
      <c r="N275" s="464">
        <f>K275/L268</f>
        <v>6.1921672061954168E-2</v>
      </c>
      <c r="O275" s="465"/>
      <c r="P275" s="466"/>
    </row>
    <row r="276" spans="1:16" ht="12" x14ac:dyDescent="0.25">
      <c r="A276" s="7"/>
      <c r="B276" s="19"/>
      <c r="C276" s="84" t="s">
        <v>280</v>
      </c>
      <c r="D276" s="82"/>
      <c r="E276" s="82"/>
      <c r="F276" s="82"/>
      <c r="G276" s="82"/>
      <c r="H276" s="82"/>
      <c r="I276" s="82"/>
      <c r="J276" s="83"/>
      <c r="K276" s="389">
        <v>2083653.26</v>
      </c>
      <c r="L276" s="390"/>
      <c r="M276" s="391"/>
      <c r="N276" s="464">
        <f>K276/L269</f>
        <v>0.19310233657344766</v>
      </c>
      <c r="O276" s="465"/>
      <c r="P276" s="466"/>
    </row>
    <row r="277" spans="1:16" x14ac:dyDescent="0.2">
      <c r="A277" s="7"/>
      <c r="B277" s="19"/>
      <c r="C277" s="78" t="s">
        <v>222</v>
      </c>
      <c r="D277" s="79"/>
      <c r="E277" s="79"/>
      <c r="F277" s="79"/>
      <c r="G277" s="79"/>
      <c r="H277" s="79"/>
      <c r="I277" s="79"/>
      <c r="J277" s="80"/>
      <c r="K277" s="389">
        <f>L266</f>
        <v>3907466.67</v>
      </c>
      <c r="L277" s="390"/>
      <c r="M277" s="391"/>
      <c r="N277" s="464">
        <f>K277/L269</f>
        <v>0.36212404364239986</v>
      </c>
      <c r="O277" s="465"/>
      <c r="P277" s="466"/>
    </row>
    <row r="278" spans="1:16" x14ac:dyDescent="0.2">
      <c r="A278" s="7"/>
      <c r="B278" s="19"/>
      <c r="C278" s="205"/>
      <c r="D278" s="205"/>
      <c r="E278" s="205"/>
      <c r="F278" s="205"/>
      <c r="G278" s="205"/>
      <c r="H278" s="205"/>
      <c r="I278" s="205"/>
      <c r="J278" s="205"/>
      <c r="K278" s="205"/>
      <c r="L278" s="232">
        <f>K274+K275+K276-L264</f>
        <v>0</v>
      </c>
      <c r="M278" s="232">
        <f>K277-L266</f>
        <v>0</v>
      </c>
      <c r="N278" s="206"/>
      <c r="O278" s="206"/>
      <c r="P278" s="206"/>
    </row>
    <row r="279" spans="1:16" s="26" customFormat="1" ht="13.2" x14ac:dyDescent="0.25">
      <c r="A279" s="7"/>
      <c r="B279" s="19"/>
      <c r="C279" s="103" t="s">
        <v>281</v>
      </c>
      <c r="D279" s="90"/>
      <c r="E279" s="100"/>
      <c r="F279" s="100"/>
      <c r="G279" s="100"/>
      <c r="H279" s="100"/>
      <c r="I279" s="100"/>
      <c r="J279" s="100"/>
      <c r="K279" s="100"/>
      <c r="L279" s="100"/>
      <c r="M279" s="241"/>
      <c r="N279" s="90"/>
      <c r="O279" s="7"/>
      <c r="P279" s="7"/>
    </row>
    <row r="280" spans="1:16" s="26" customFormat="1" ht="22.2" customHeight="1" x14ac:dyDescent="0.25">
      <c r="A280" s="7"/>
      <c r="B280" s="19"/>
      <c r="C280" s="460" t="s">
        <v>282</v>
      </c>
      <c r="D280" s="347"/>
      <c r="E280" s="347"/>
      <c r="F280" s="347"/>
      <c r="G280" s="347"/>
      <c r="H280" s="347"/>
      <c r="I280" s="347"/>
      <c r="J280" s="347"/>
      <c r="K280" s="347"/>
      <c r="L280" s="347"/>
      <c r="M280" s="347"/>
      <c r="N280" s="347"/>
      <c r="O280" s="524"/>
      <c r="P280" s="524"/>
    </row>
    <row r="281" spans="1:16" s="26" customFormat="1" ht="12" customHeight="1" x14ac:dyDescent="0.25">
      <c r="A281" s="7"/>
      <c r="B281" s="19"/>
      <c r="C281" s="298"/>
      <c r="D281" s="292"/>
      <c r="E281" s="292"/>
      <c r="F281" s="292"/>
      <c r="G281" s="292"/>
      <c r="H281" s="292"/>
      <c r="I281" s="292"/>
      <c r="J281" s="292"/>
      <c r="K281" s="292"/>
      <c r="L281" s="292"/>
      <c r="M281" s="292"/>
      <c r="N281" s="292"/>
      <c r="O281" s="299"/>
      <c r="P281" s="299"/>
    </row>
    <row r="282" spans="1:16" s="26" customFormat="1" ht="26.4" customHeight="1" x14ac:dyDescent="0.25">
      <c r="A282" s="7"/>
      <c r="B282" s="19"/>
      <c r="C282" s="460" t="s">
        <v>532</v>
      </c>
      <c r="D282" s="347"/>
      <c r="E282" s="347"/>
      <c r="F282" s="347"/>
      <c r="G282" s="347"/>
      <c r="H282" s="347"/>
      <c r="I282" s="347"/>
      <c r="J282" s="347"/>
      <c r="K282" s="347"/>
      <c r="L282" s="347"/>
      <c r="M282" s="347"/>
      <c r="N282" s="347"/>
      <c r="O282" s="524"/>
      <c r="P282" s="524"/>
    </row>
    <row r="283" spans="1:16" s="26" customFormat="1" x14ac:dyDescent="0.25">
      <c r="A283" s="7"/>
      <c r="B283" s="19"/>
      <c r="C283" s="7"/>
      <c r="D283" s="7"/>
      <c r="E283" s="7"/>
      <c r="F283" s="7"/>
      <c r="G283" s="7"/>
      <c r="H283" s="7"/>
      <c r="I283" s="7"/>
      <c r="J283" s="7"/>
      <c r="K283" s="7"/>
      <c r="L283" s="7"/>
      <c r="M283" s="7"/>
      <c r="N283" s="7"/>
      <c r="O283" s="7"/>
      <c r="P283" s="7"/>
    </row>
    <row r="284" spans="1:16" s="26" customFormat="1" ht="13.2" x14ac:dyDescent="0.25">
      <c r="A284" s="7"/>
      <c r="B284" s="19"/>
      <c r="C284" s="103" t="s">
        <v>283</v>
      </c>
      <c r="D284" s="90"/>
      <c r="E284" s="100"/>
      <c r="F284" s="100"/>
      <c r="G284" s="100"/>
      <c r="H284" s="100"/>
      <c r="I284" s="100"/>
      <c r="J284" s="100"/>
      <c r="K284" s="100"/>
      <c r="L284" s="100"/>
      <c r="M284" s="100"/>
      <c r="N284" s="90"/>
      <c r="O284" s="7"/>
      <c r="P284" s="7"/>
    </row>
    <row r="285" spans="1:16" s="26" customFormat="1" ht="12" x14ac:dyDescent="0.25">
      <c r="A285" s="7"/>
      <c r="B285" s="19"/>
      <c r="C285" s="346" t="s">
        <v>533</v>
      </c>
      <c r="D285" s="347"/>
      <c r="E285" s="347"/>
      <c r="F285" s="347"/>
      <c r="G285" s="347"/>
      <c r="H285" s="347"/>
      <c r="I285" s="347"/>
      <c r="J285" s="347"/>
      <c r="K285" s="347"/>
      <c r="L285" s="347"/>
      <c r="M285" s="347"/>
      <c r="N285" s="347"/>
      <c r="O285" s="348"/>
      <c r="P285" s="348"/>
    </row>
    <row r="286" spans="1:16" s="26" customFormat="1" ht="12" x14ac:dyDescent="0.25">
      <c r="A286" s="7"/>
      <c r="B286" s="19"/>
      <c r="C286" s="293"/>
      <c r="D286" s="292"/>
      <c r="E286" s="292"/>
      <c r="F286" s="292"/>
      <c r="G286" s="292"/>
      <c r="H286" s="292"/>
      <c r="I286" s="292"/>
      <c r="J286" s="292"/>
      <c r="K286" s="292"/>
      <c r="L286" s="292"/>
      <c r="M286" s="292"/>
      <c r="N286" s="292"/>
      <c r="O286" s="294"/>
      <c r="P286" s="294"/>
    </row>
    <row r="287" spans="1:16" s="26" customFormat="1" ht="37.200000000000003" customHeight="1" x14ac:dyDescent="0.25">
      <c r="A287" s="7"/>
      <c r="B287" s="19"/>
      <c r="C287" s="346" t="s">
        <v>534</v>
      </c>
      <c r="D287" s="347"/>
      <c r="E287" s="347"/>
      <c r="F287" s="347"/>
      <c r="G287" s="347"/>
      <c r="H287" s="347"/>
      <c r="I287" s="347"/>
      <c r="J287" s="347"/>
      <c r="K287" s="347"/>
      <c r="L287" s="347"/>
      <c r="M287" s="347"/>
      <c r="N287" s="347"/>
      <c r="O287" s="348"/>
      <c r="P287" s="348"/>
    </row>
    <row r="288" spans="1:16" s="26" customFormat="1" ht="12" x14ac:dyDescent="0.25">
      <c r="A288" s="7"/>
      <c r="B288" s="19"/>
      <c r="C288" s="293"/>
      <c r="D288" s="292"/>
      <c r="E288" s="292"/>
      <c r="F288" s="292"/>
      <c r="G288" s="292"/>
      <c r="H288" s="292"/>
      <c r="I288" s="292"/>
      <c r="J288" s="292"/>
      <c r="K288" s="292"/>
      <c r="L288" s="292"/>
      <c r="M288" s="292"/>
      <c r="N288" s="292"/>
      <c r="O288" s="294"/>
      <c r="P288" s="294"/>
    </row>
    <row r="289" spans="1:16" s="26" customFormat="1" ht="7.95" customHeight="1" x14ac:dyDescent="0.25">
      <c r="A289" s="7"/>
      <c r="B289" s="19"/>
      <c r="C289" s="7"/>
      <c r="D289" s="7"/>
      <c r="E289" s="7"/>
      <c r="F289" s="7"/>
      <c r="G289" s="7"/>
      <c r="H289" s="7"/>
      <c r="I289" s="7"/>
      <c r="J289" s="7"/>
      <c r="K289" s="7"/>
      <c r="L289" s="7"/>
      <c r="M289" s="7"/>
      <c r="N289" s="7"/>
      <c r="O289" s="7"/>
      <c r="P289" s="7"/>
    </row>
    <row r="290" spans="1:16" s="26" customFormat="1" ht="13.2" x14ac:dyDescent="0.25">
      <c r="A290" s="7"/>
      <c r="B290" s="19"/>
      <c r="C290" s="103" t="s">
        <v>284</v>
      </c>
      <c r="D290" s="90"/>
      <c r="E290" s="100"/>
      <c r="F290" s="100"/>
      <c r="G290" s="100"/>
      <c r="H290" s="100"/>
      <c r="I290" s="100"/>
      <c r="J290" s="100"/>
      <c r="K290" s="100"/>
      <c r="L290" s="100"/>
      <c r="M290" s="100"/>
      <c r="N290" s="90"/>
      <c r="O290" s="7"/>
      <c r="P290" s="7"/>
    </row>
    <row r="291" spans="1:16" s="26" customFormat="1" ht="37.200000000000003" customHeight="1" x14ac:dyDescent="0.25">
      <c r="A291" s="7"/>
      <c r="B291" s="19"/>
      <c r="C291" s="346" t="s">
        <v>285</v>
      </c>
      <c r="D291" s="347"/>
      <c r="E291" s="347"/>
      <c r="F291" s="347"/>
      <c r="G291" s="347"/>
      <c r="H291" s="347"/>
      <c r="I291" s="347"/>
      <c r="J291" s="347"/>
      <c r="K291" s="347"/>
      <c r="L291" s="347"/>
      <c r="M291" s="347"/>
      <c r="N291" s="347"/>
      <c r="O291" s="348"/>
      <c r="P291" s="348"/>
    </row>
    <row r="292" spans="1:16" s="26" customFormat="1" ht="13.95" customHeight="1" x14ac:dyDescent="0.25">
      <c r="A292" s="7"/>
      <c r="B292" s="19"/>
      <c r="C292" s="250"/>
      <c r="D292" s="252"/>
      <c r="E292" s="252"/>
      <c r="F292" s="252"/>
      <c r="G292" s="252"/>
      <c r="H292" s="252"/>
      <c r="I292" s="252"/>
      <c r="J292" s="252"/>
      <c r="K292" s="252"/>
      <c r="L292" s="252"/>
      <c r="M292" s="252"/>
      <c r="N292" s="252"/>
      <c r="O292" s="253"/>
      <c r="P292" s="253"/>
    </row>
    <row r="293" spans="1:16" s="26" customFormat="1" ht="25.8" customHeight="1" x14ac:dyDescent="0.25">
      <c r="A293" s="7"/>
      <c r="B293" s="19"/>
      <c r="C293" s="346" t="s">
        <v>535</v>
      </c>
      <c r="D293" s="347"/>
      <c r="E293" s="347"/>
      <c r="F293" s="347"/>
      <c r="G293" s="347"/>
      <c r="H293" s="347"/>
      <c r="I293" s="347"/>
      <c r="J293" s="347"/>
      <c r="K293" s="347"/>
      <c r="L293" s="347"/>
      <c r="M293" s="347"/>
      <c r="N293" s="347"/>
      <c r="O293" s="348"/>
      <c r="P293" s="348"/>
    </row>
    <row r="294" spans="1:16" s="26" customFormat="1" ht="13.95" customHeight="1" x14ac:dyDescent="0.25">
      <c r="A294" s="7"/>
      <c r="B294" s="19"/>
      <c r="C294" s="238"/>
      <c r="D294" s="239"/>
      <c r="E294" s="239"/>
      <c r="F294" s="239"/>
      <c r="G294" s="239"/>
      <c r="H294" s="239"/>
      <c r="I294" s="239"/>
      <c r="J294" s="239"/>
      <c r="K294" s="239"/>
      <c r="L294" s="239"/>
      <c r="M294" s="239"/>
      <c r="N294" s="239"/>
      <c r="O294" s="240"/>
      <c r="P294" s="240"/>
    </row>
    <row r="295" spans="1:16" s="26" customFormat="1" ht="23.4" customHeight="1" x14ac:dyDescent="0.2">
      <c r="A295" s="7"/>
      <c r="B295" s="19"/>
      <c r="C295" s="142" t="s">
        <v>257</v>
      </c>
      <c r="D295" s="142" t="s">
        <v>258</v>
      </c>
      <c r="E295" s="142" t="s">
        <v>259</v>
      </c>
      <c r="F295" s="513" t="s">
        <v>260</v>
      </c>
      <c r="G295" s="513"/>
      <c r="H295" s="513"/>
      <c r="I295" s="142" t="s">
        <v>261</v>
      </c>
      <c r="J295" s="142" t="s">
        <v>262</v>
      </c>
      <c r="K295" s="142" t="s">
        <v>263</v>
      </c>
      <c r="L295" s="142" t="s">
        <v>264</v>
      </c>
      <c r="M295" s="143" t="s">
        <v>265</v>
      </c>
      <c r="N295" s="143" t="s">
        <v>266</v>
      </c>
      <c r="O295" s="143" t="s">
        <v>267</v>
      </c>
      <c r="P295" s="143" t="s">
        <v>432</v>
      </c>
    </row>
    <row r="296" spans="1:16" s="26" customFormat="1" ht="14.4" customHeight="1" x14ac:dyDescent="0.25">
      <c r="A296" s="7"/>
      <c r="B296" s="19"/>
      <c r="C296" s="144"/>
      <c r="D296" s="145"/>
      <c r="E296" s="145"/>
      <c r="F296" s="514" t="s">
        <v>268</v>
      </c>
      <c r="G296" s="514"/>
      <c r="H296" s="514"/>
      <c r="I296" s="146"/>
      <c r="J296" s="142"/>
      <c r="K296" s="142"/>
      <c r="L296" s="146"/>
      <c r="M296" s="142"/>
      <c r="N296" s="147"/>
      <c r="O296" s="148"/>
      <c r="P296" s="148"/>
    </row>
    <row r="297" spans="1:16" s="155" customFormat="1" ht="31.95" customHeight="1" x14ac:dyDescent="0.25">
      <c r="A297" s="153"/>
      <c r="B297" s="154"/>
      <c r="C297" s="149">
        <v>43837</v>
      </c>
      <c r="D297" s="93" t="s">
        <v>311</v>
      </c>
      <c r="E297" s="94" t="s">
        <v>312</v>
      </c>
      <c r="F297" s="427" t="s">
        <v>397</v>
      </c>
      <c r="G297" s="428"/>
      <c r="H297" s="428"/>
      <c r="I297" s="195">
        <v>961001.43</v>
      </c>
      <c r="J297" s="195"/>
      <c r="K297" s="195">
        <f t="shared" ref="K297:K303" si="1">I297+J297</f>
        <v>961001.43</v>
      </c>
      <c r="L297" s="95" t="s">
        <v>271</v>
      </c>
      <c r="M297" s="150">
        <v>43839</v>
      </c>
      <c r="N297" s="151" t="s">
        <v>269</v>
      </c>
      <c r="O297" s="152" t="s">
        <v>272</v>
      </c>
      <c r="P297" s="231">
        <v>1</v>
      </c>
    </row>
    <row r="298" spans="1:16" s="155" customFormat="1" ht="17.399999999999999" customHeight="1" x14ac:dyDescent="0.25">
      <c r="A298" s="153"/>
      <c r="B298" s="154"/>
      <c r="C298" s="149">
        <v>43474</v>
      </c>
      <c r="D298" s="93"/>
      <c r="E298" s="94"/>
      <c r="F298" s="427" t="s">
        <v>464</v>
      </c>
      <c r="G298" s="428"/>
      <c r="H298" s="428"/>
      <c r="I298" s="195">
        <v>628.25</v>
      </c>
      <c r="J298" s="195">
        <v>100.52</v>
      </c>
      <c r="K298" s="195">
        <f t="shared" si="1"/>
        <v>728.77</v>
      </c>
      <c r="L298" s="95" t="s">
        <v>271</v>
      </c>
      <c r="M298" s="150">
        <v>43839</v>
      </c>
      <c r="N298" s="151" t="s">
        <v>269</v>
      </c>
      <c r="O298" s="152" t="s">
        <v>272</v>
      </c>
      <c r="P298" s="231">
        <v>1</v>
      </c>
    </row>
    <row r="299" spans="1:16" s="155" customFormat="1" ht="42.6" customHeight="1" x14ac:dyDescent="0.25">
      <c r="A299" s="153"/>
      <c r="B299" s="154"/>
      <c r="C299" s="197">
        <v>43874</v>
      </c>
      <c r="D299" s="198">
        <v>1718</v>
      </c>
      <c r="E299" s="199" t="s">
        <v>385</v>
      </c>
      <c r="F299" s="427" t="s">
        <v>398</v>
      </c>
      <c r="G299" s="428"/>
      <c r="H299" s="428"/>
      <c r="I299" s="200">
        <v>347586.21</v>
      </c>
      <c r="J299" s="200">
        <v>55613.79</v>
      </c>
      <c r="K299" s="200">
        <f t="shared" si="1"/>
        <v>403200</v>
      </c>
      <c r="L299" s="151" t="s">
        <v>271</v>
      </c>
      <c r="M299" s="150">
        <v>43878</v>
      </c>
      <c r="N299" s="151" t="s">
        <v>269</v>
      </c>
      <c r="O299" s="152" t="s">
        <v>386</v>
      </c>
      <c r="P299" s="231">
        <v>2</v>
      </c>
    </row>
    <row r="300" spans="1:16" s="155" customFormat="1" ht="42" customHeight="1" x14ac:dyDescent="0.25">
      <c r="A300" s="153"/>
      <c r="B300" s="219"/>
      <c r="C300" s="197">
        <v>43878</v>
      </c>
      <c r="D300" s="198" t="s">
        <v>404</v>
      </c>
      <c r="E300" s="94" t="s">
        <v>476</v>
      </c>
      <c r="F300" s="427" t="s">
        <v>403</v>
      </c>
      <c r="G300" s="428"/>
      <c r="H300" s="428"/>
      <c r="I300" s="200">
        <v>555972.9</v>
      </c>
      <c r="J300" s="200">
        <v>88955.66</v>
      </c>
      <c r="K300" s="200">
        <f t="shared" si="1"/>
        <v>644928.56000000006</v>
      </c>
      <c r="L300" s="151" t="s">
        <v>271</v>
      </c>
      <c r="M300" s="150">
        <v>43881</v>
      </c>
      <c r="N300" s="151" t="s">
        <v>269</v>
      </c>
      <c r="O300" s="152" t="s">
        <v>387</v>
      </c>
      <c r="P300" s="231">
        <v>4</v>
      </c>
    </row>
    <row r="301" spans="1:16" s="155" customFormat="1" ht="36.6" customHeight="1" x14ac:dyDescent="0.25">
      <c r="A301" s="153"/>
      <c r="B301" s="154"/>
      <c r="C301" s="197">
        <v>43896</v>
      </c>
      <c r="D301" s="198" t="s">
        <v>389</v>
      </c>
      <c r="E301" s="94" t="s">
        <v>477</v>
      </c>
      <c r="F301" s="427" t="s">
        <v>399</v>
      </c>
      <c r="G301" s="428"/>
      <c r="H301" s="428"/>
      <c r="I301" s="200">
        <v>250000</v>
      </c>
      <c r="J301" s="200">
        <v>40000</v>
      </c>
      <c r="K301" s="200">
        <f t="shared" si="1"/>
        <v>290000</v>
      </c>
      <c r="L301" s="151" t="s">
        <v>271</v>
      </c>
      <c r="M301" s="150">
        <v>43901</v>
      </c>
      <c r="N301" s="151" t="s">
        <v>269</v>
      </c>
      <c r="O301" s="152" t="s">
        <v>390</v>
      </c>
      <c r="P301" s="231">
        <v>5</v>
      </c>
    </row>
    <row r="302" spans="1:16" s="155" customFormat="1" ht="48.6" customHeight="1" x14ac:dyDescent="0.25">
      <c r="A302" s="153"/>
      <c r="B302" s="154"/>
      <c r="C302" s="197">
        <v>43907</v>
      </c>
      <c r="D302" s="217" t="s">
        <v>392</v>
      </c>
      <c r="E302" s="199" t="s">
        <v>393</v>
      </c>
      <c r="F302" s="427" t="s">
        <v>465</v>
      </c>
      <c r="G302" s="428"/>
      <c r="H302" s="428"/>
      <c r="I302" s="200">
        <v>253000</v>
      </c>
      <c r="J302" s="200">
        <v>40480</v>
      </c>
      <c r="K302" s="200">
        <f t="shared" si="1"/>
        <v>293480</v>
      </c>
      <c r="L302" s="151" t="s">
        <v>271</v>
      </c>
      <c r="M302" s="150">
        <v>43908</v>
      </c>
      <c r="N302" s="151" t="s">
        <v>269</v>
      </c>
      <c r="O302" s="152" t="s">
        <v>391</v>
      </c>
      <c r="P302" s="231">
        <v>7</v>
      </c>
    </row>
    <row r="303" spans="1:16" s="155" customFormat="1" ht="122.4" customHeight="1" x14ac:dyDescent="0.25">
      <c r="A303" s="153"/>
      <c r="B303" s="154"/>
      <c r="C303" s="197">
        <v>43908</v>
      </c>
      <c r="D303" s="217" t="s">
        <v>395</v>
      </c>
      <c r="E303" s="199" t="s">
        <v>396</v>
      </c>
      <c r="F303" s="427" t="s">
        <v>466</v>
      </c>
      <c r="G303" s="428"/>
      <c r="H303" s="428"/>
      <c r="I303" s="200">
        <v>898016</v>
      </c>
      <c r="J303" s="200">
        <v>143682.56</v>
      </c>
      <c r="K303" s="200">
        <f t="shared" si="1"/>
        <v>1041698.56</v>
      </c>
      <c r="L303" s="151" t="s">
        <v>271</v>
      </c>
      <c r="M303" s="150">
        <v>43909</v>
      </c>
      <c r="N303" s="151" t="s">
        <v>269</v>
      </c>
      <c r="O303" s="152" t="s">
        <v>394</v>
      </c>
      <c r="P303" s="231">
        <v>3</v>
      </c>
    </row>
    <row r="304" spans="1:16" s="155" customFormat="1" ht="48.6" customHeight="1" x14ac:dyDescent="0.25">
      <c r="A304" s="153"/>
      <c r="B304" s="154"/>
      <c r="C304" s="197">
        <v>43938</v>
      </c>
      <c r="D304" s="217" t="s">
        <v>407</v>
      </c>
      <c r="E304" s="199" t="s">
        <v>536</v>
      </c>
      <c r="F304" s="427" t="s">
        <v>467</v>
      </c>
      <c r="G304" s="428"/>
      <c r="H304" s="428"/>
      <c r="I304" s="200">
        <v>250000</v>
      </c>
      <c r="J304" s="200">
        <v>40000</v>
      </c>
      <c r="K304" s="200">
        <f t="shared" ref="K304" si="2">I304+J304</f>
        <v>290000</v>
      </c>
      <c r="L304" s="151" t="s">
        <v>271</v>
      </c>
      <c r="M304" s="150">
        <v>43943</v>
      </c>
      <c r="N304" s="151" t="s">
        <v>269</v>
      </c>
      <c r="O304" s="152" t="s">
        <v>408</v>
      </c>
      <c r="P304" s="231">
        <v>9</v>
      </c>
    </row>
    <row r="305" spans="1:16" s="155" customFormat="1" ht="48.6" customHeight="1" x14ac:dyDescent="0.25">
      <c r="A305" s="153"/>
      <c r="B305" s="154"/>
      <c r="C305" s="197">
        <v>43950</v>
      </c>
      <c r="D305" s="230" t="s">
        <v>413</v>
      </c>
      <c r="E305" s="199" t="s">
        <v>475</v>
      </c>
      <c r="F305" s="427" t="s">
        <v>414</v>
      </c>
      <c r="G305" s="428"/>
      <c r="H305" s="428"/>
      <c r="I305" s="200">
        <v>17241.38</v>
      </c>
      <c r="J305" s="200">
        <v>2758.62</v>
      </c>
      <c r="K305" s="200">
        <f t="shared" ref="K305" si="3">I305+J305</f>
        <v>20000</v>
      </c>
      <c r="L305" s="151" t="s">
        <v>271</v>
      </c>
      <c r="M305" s="150">
        <v>43955</v>
      </c>
      <c r="N305" s="151" t="s">
        <v>269</v>
      </c>
      <c r="O305" s="152" t="s">
        <v>418</v>
      </c>
      <c r="P305" s="231">
        <v>11</v>
      </c>
    </row>
    <row r="306" spans="1:16" s="155" customFormat="1" ht="34.950000000000003" customHeight="1" x14ac:dyDescent="0.25">
      <c r="A306" s="153"/>
      <c r="B306" s="154"/>
      <c r="C306" s="197">
        <v>43957</v>
      </c>
      <c r="D306" s="217" t="s">
        <v>416</v>
      </c>
      <c r="E306" s="199" t="s">
        <v>537</v>
      </c>
      <c r="F306" s="427" t="s">
        <v>417</v>
      </c>
      <c r="G306" s="428"/>
      <c r="H306" s="428"/>
      <c r="I306" s="200">
        <v>222220</v>
      </c>
      <c r="J306" s="200">
        <v>35555.199999999997</v>
      </c>
      <c r="K306" s="200">
        <f t="shared" ref="K306" si="4">I306+J306</f>
        <v>257775.2</v>
      </c>
      <c r="L306" s="151" t="s">
        <v>271</v>
      </c>
      <c r="M306" s="150">
        <v>43959</v>
      </c>
      <c r="N306" s="151" t="s">
        <v>269</v>
      </c>
      <c r="O306" s="152" t="s">
        <v>415</v>
      </c>
      <c r="P306" s="231">
        <v>10</v>
      </c>
    </row>
    <row r="307" spans="1:16" s="26" customFormat="1" ht="4.95" customHeight="1" x14ac:dyDescent="0.25">
      <c r="A307" s="7"/>
      <c r="B307" s="19"/>
      <c r="C307" s="149"/>
      <c r="D307" s="93"/>
      <c r="E307" s="94"/>
      <c r="F307" s="427"/>
      <c r="G307" s="428"/>
      <c r="H307" s="428"/>
      <c r="I307" s="195"/>
      <c r="J307" s="195"/>
      <c r="K307" s="195"/>
      <c r="L307" s="95"/>
      <c r="M307" s="150"/>
      <c r="N307" s="151"/>
      <c r="O307" s="152"/>
      <c r="P307" s="152"/>
    </row>
    <row r="308" spans="1:16" s="26" customFormat="1" ht="12" customHeight="1" x14ac:dyDescent="0.2">
      <c r="A308" s="7"/>
      <c r="B308" s="19"/>
      <c r="C308" s="425" t="s">
        <v>270</v>
      </c>
      <c r="D308" s="426"/>
      <c r="E308" s="426"/>
      <c r="F308" s="426"/>
      <c r="G308" s="426"/>
      <c r="H308" s="426"/>
      <c r="I308" s="196">
        <f>SUM(I297:I307)</f>
        <v>3755666.17</v>
      </c>
      <c r="J308" s="196">
        <f>SUM(J297:J307)</f>
        <v>447146.35000000003</v>
      </c>
      <c r="K308" s="196">
        <f>SUM(K297:K307)</f>
        <v>4202812.5200000005</v>
      </c>
      <c r="L308" s="28"/>
      <c r="M308" s="28"/>
      <c r="N308" s="28"/>
      <c r="O308" s="28"/>
      <c r="P308" s="97"/>
    </row>
    <row r="309" spans="1:16" s="26" customFormat="1" ht="12" customHeight="1" x14ac:dyDescent="0.25">
      <c r="A309" s="7"/>
      <c r="B309" s="19"/>
      <c r="C309" s="144"/>
      <c r="D309" s="145"/>
      <c r="E309" s="145"/>
      <c r="F309" s="608" t="s">
        <v>443</v>
      </c>
      <c r="G309" s="609"/>
      <c r="H309" s="609"/>
      <c r="I309" s="565"/>
      <c r="J309" s="535"/>
      <c r="K309" s="255"/>
      <c r="L309" s="146"/>
      <c r="M309" s="255"/>
      <c r="N309" s="147"/>
      <c r="O309" s="148"/>
      <c r="P309" s="148"/>
    </row>
    <row r="310" spans="1:16" s="26" customFormat="1" ht="30" customHeight="1" x14ac:dyDescent="0.25">
      <c r="A310" s="7"/>
      <c r="B310" s="19"/>
      <c r="C310" s="149">
        <v>43945</v>
      </c>
      <c r="D310" s="93">
        <v>788</v>
      </c>
      <c r="E310" s="94" t="s">
        <v>468</v>
      </c>
      <c r="F310" s="405" t="s">
        <v>469</v>
      </c>
      <c r="G310" s="406"/>
      <c r="H310" s="406"/>
      <c r="I310" s="195">
        <v>1360</v>
      </c>
      <c r="J310" s="195">
        <v>217.6</v>
      </c>
      <c r="K310" s="195">
        <f t="shared" ref="K310:K312" si="5">I310+J310</f>
        <v>1577.6</v>
      </c>
      <c r="L310" s="95" t="s">
        <v>271</v>
      </c>
      <c r="M310" s="150">
        <v>44158</v>
      </c>
      <c r="N310" s="151" t="s">
        <v>269</v>
      </c>
      <c r="O310" s="264" t="s">
        <v>444</v>
      </c>
      <c r="P310" s="231">
        <v>6</v>
      </c>
    </row>
    <row r="311" spans="1:16" s="26" customFormat="1" ht="40.200000000000003" customHeight="1" x14ac:dyDescent="0.25">
      <c r="A311" s="7"/>
      <c r="B311" s="19"/>
      <c r="C311" s="149">
        <v>43945</v>
      </c>
      <c r="D311" s="93">
        <v>789</v>
      </c>
      <c r="E311" s="94" t="s">
        <v>468</v>
      </c>
      <c r="F311" s="405" t="s">
        <v>470</v>
      </c>
      <c r="G311" s="406"/>
      <c r="H311" s="406"/>
      <c r="I311" s="195">
        <v>6533.8</v>
      </c>
      <c r="J311" s="195">
        <v>1045.4100000000001</v>
      </c>
      <c r="K311" s="195">
        <f t="shared" si="5"/>
        <v>7579.21</v>
      </c>
      <c r="L311" s="95" t="s">
        <v>271</v>
      </c>
      <c r="M311" s="150">
        <v>44158</v>
      </c>
      <c r="N311" s="151" t="s">
        <v>269</v>
      </c>
      <c r="O311" s="264" t="s">
        <v>444</v>
      </c>
      <c r="P311" s="231">
        <v>6</v>
      </c>
    </row>
    <row r="312" spans="1:16" s="26" customFormat="1" ht="80.400000000000006" customHeight="1" x14ac:dyDescent="0.25">
      <c r="A312" s="7"/>
      <c r="B312" s="19"/>
      <c r="C312" s="197">
        <v>43909</v>
      </c>
      <c r="D312" s="197" t="s">
        <v>446</v>
      </c>
      <c r="E312" s="94" t="s">
        <v>471</v>
      </c>
      <c r="F312" s="405" t="s">
        <v>472</v>
      </c>
      <c r="G312" s="406"/>
      <c r="H312" s="406"/>
      <c r="I312" s="200">
        <v>65585</v>
      </c>
      <c r="J312" s="200">
        <v>10493.6</v>
      </c>
      <c r="K312" s="200">
        <f t="shared" si="5"/>
        <v>76078.600000000006</v>
      </c>
      <c r="L312" s="151" t="s">
        <v>271</v>
      </c>
      <c r="M312" s="150">
        <v>44160</v>
      </c>
      <c r="N312" s="151" t="s">
        <v>269</v>
      </c>
      <c r="O312" s="264" t="s">
        <v>445</v>
      </c>
      <c r="P312" s="231">
        <v>6</v>
      </c>
    </row>
    <row r="313" spans="1:16" s="26" customFormat="1" ht="33" customHeight="1" x14ac:dyDescent="0.25">
      <c r="A313" s="7"/>
      <c r="B313" s="19"/>
      <c r="C313" s="197">
        <v>44074</v>
      </c>
      <c r="D313" s="265" t="s">
        <v>448</v>
      </c>
      <c r="E313" s="94" t="s">
        <v>449</v>
      </c>
      <c r="F313" s="405" t="s">
        <v>450</v>
      </c>
      <c r="G313" s="406"/>
      <c r="H313" s="406"/>
      <c r="I313" s="200">
        <v>18200</v>
      </c>
      <c r="J313" s="200">
        <v>2912</v>
      </c>
      <c r="K313" s="200">
        <f t="shared" ref="K313" si="6">I313+J313</f>
        <v>21112</v>
      </c>
      <c r="L313" s="151" t="s">
        <v>271</v>
      </c>
      <c r="M313" s="150">
        <v>44160</v>
      </c>
      <c r="N313" s="151" t="s">
        <v>269</v>
      </c>
      <c r="O313" s="264" t="s">
        <v>447</v>
      </c>
      <c r="P313" s="231">
        <v>6</v>
      </c>
    </row>
    <row r="314" spans="1:16" s="26" customFormat="1" ht="37.200000000000003" customHeight="1" x14ac:dyDescent="0.25">
      <c r="A314" s="7"/>
      <c r="B314" s="19"/>
      <c r="C314" s="197">
        <v>44113</v>
      </c>
      <c r="D314" s="265" t="s">
        <v>451</v>
      </c>
      <c r="E314" s="94" t="s">
        <v>449</v>
      </c>
      <c r="F314" s="405" t="s">
        <v>452</v>
      </c>
      <c r="G314" s="406"/>
      <c r="H314" s="406"/>
      <c r="I314" s="200">
        <v>23000</v>
      </c>
      <c r="J314" s="200">
        <v>3680</v>
      </c>
      <c r="K314" s="200">
        <f t="shared" ref="K314" si="7">I314+J314</f>
        <v>26680</v>
      </c>
      <c r="L314" s="151" t="s">
        <v>271</v>
      </c>
      <c r="M314" s="150">
        <v>44160</v>
      </c>
      <c r="N314" s="151" t="s">
        <v>269</v>
      </c>
      <c r="O314" s="264" t="s">
        <v>447</v>
      </c>
      <c r="P314" s="231">
        <v>6</v>
      </c>
    </row>
    <row r="315" spans="1:16" s="26" customFormat="1" ht="82.8" customHeight="1" x14ac:dyDescent="0.25">
      <c r="A315" s="7"/>
      <c r="B315" s="19"/>
      <c r="C315" s="197">
        <v>44067</v>
      </c>
      <c r="D315" s="265" t="s">
        <v>454</v>
      </c>
      <c r="E315" s="94" t="s">
        <v>455</v>
      </c>
      <c r="F315" s="405" t="s">
        <v>473</v>
      </c>
      <c r="G315" s="406"/>
      <c r="H315" s="406"/>
      <c r="I315" s="200">
        <v>19621.7</v>
      </c>
      <c r="J315" s="200">
        <v>3139.47</v>
      </c>
      <c r="K315" s="200">
        <f t="shared" ref="K315:K316" si="8">I315+J315</f>
        <v>22761.170000000002</v>
      </c>
      <c r="L315" s="151" t="s">
        <v>271</v>
      </c>
      <c r="M315" s="150">
        <v>44160</v>
      </c>
      <c r="N315" s="151" t="s">
        <v>269</v>
      </c>
      <c r="O315" s="264" t="s">
        <v>453</v>
      </c>
      <c r="P315" s="231">
        <v>6</v>
      </c>
    </row>
    <row r="316" spans="1:16" s="26" customFormat="1" ht="26.4" customHeight="1" x14ac:dyDescent="0.25">
      <c r="A316" s="7"/>
      <c r="B316" s="19"/>
      <c r="C316" s="149">
        <v>44125</v>
      </c>
      <c r="D316" s="93" t="s">
        <v>457</v>
      </c>
      <c r="E316" s="94" t="s">
        <v>468</v>
      </c>
      <c r="F316" s="405" t="s">
        <v>474</v>
      </c>
      <c r="G316" s="406"/>
      <c r="H316" s="406"/>
      <c r="I316" s="195">
        <v>2800</v>
      </c>
      <c r="J316" s="195">
        <v>448</v>
      </c>
      <c r="K316" s="195">
        <f t="shared" si="8"/>
        <v>3248</v>
      </c>
      <c r="L316" s="95" t="s">
        <v>271</v>
      </c>
      <c r="M316" s="150">
        <v>44160</v>
      </c>
      <c r="N316" s="151" t="s">
        <v>269</v>
      </c>
      <c r="O316" s="264" t="s">
        <v>456</v>
      </c>
      <c r="P316" s="231">
        <v>6</v>
      </c>
    </row>
    <row r="317" spans="1:16" s="26" customFormat="1" ht="40.799999999999997" customHeight="1" x14ac:dyDescent="0.25">
      <c r="A317" s="7"/>
      <c r="B317" s="19"/>
      <c r="C317" s="149">
        <v>44040</v>
      </c>
      <c r="D317" s="93" t="s">
        <v>459</v>
      </c>
      <c r="E317" s="94" t="s">
        <v>460</v>
      </c>
      <c r="F317" s="405" t="s">
        <v>461</v>
      </c>
      <c r="G317" s="406"/>
      <c r="H317" s="406"/>
      <c r="I317" s="195">
        <v>14700</v>
      </c>
      <c r="J317" s="195">
        <v>2352</v>
      </c>
      <c r="K317" s="195">
        <f t="shared" ref="K317" si="9">I317+J317</f>
        <v>17052</v>
      </c>
      <c r="L317" s="95" t="s">
        <v>271</v>
      </c>
      <c r="M317" s="150">
        <v>44161</v>
      </c>
      <c r="N317" s="151" t="s">
        <v>269</v>
      </c>
      <c r="O317" s="264" t="s">
        <v>458</v>
      </c>
      <c r="P317" s="231">
        <v>6</v>
      </c>
    </row>
    <row r="318" spans="1:16" s="26" customFormat="1" ht="4.95" customHeight="1" x14ac:dyDescent="0.25">
      <c r="A318" s="7"/>
      <c r="B318" s="19"/>
      <c r="C318" s="149"/>
      <c r="D318" s="93"/>
      <c r="E318" s="94"/>
      <c r="F318" s="427"/>
      <c r="G318" s="428"/>
      <c r="H318" s="428"/>
      <c r="I318" s="195"/>
      <c r="J318" s="195"/>
      <c r="K318" s="195"/>
      <c r="L318" s="95"/>
      <c r="M318" s="150"/>
      <c r="N318" s="151"/>
      <c r="O318" s="152"/>
      <c r="P318" s="152"/>
    </row>
    <row r="319" spans="1:16" s="26" customFormat="1" ht="12" customHeight="1" x14ac:dyDescent="0.2">
      <c r="A319" s="7"/>
      <c r="B319" s="19"/>
      <c r="C319" s="425" t="s">
        <v>462</v>
      </c>
      <c r="D319" s="426"/>
      <c r="E319" s="426"/>
      <c r="F319" s="426"/>
      <c r="G319" s="426"/>
      <c r="H319" s="426"/>
      <c r="I319" s="196">
        <f>SUM(I310:I318)</f>
        <v>151800.5</v>
      </c>
      <c r="J319" s="196">
        <f t="shared" ref="J319:K319" si="10">SUM(J310:J318)</f>
        <v>24288.080000000002</v>
      </c>
      <c r="K319" s="196">
        <f t="shared" si="10"/>
        <v>176088.58000000002</v>
      </c>
      <c r="L319" s="28"/>
      <c r="M319" s="28"/>
      <c r="N319" s="28"/>
      <c r="O319" s="28"/>
      <c r="P319" s="253"/>
    </row>
    <row r="320" spans="1:16" s="26" customFormat="1" ht="4.95" customHeight="1" x14ac:dyDescent="0.25">
      <c r="A320" s="7"/>
      <c r="B320" s="19"/>
      <c r="C320" s="149"/>
      <c r="D320" s="93"/>
      <c r="E320" s="94"/>
      <c r="F320" s="427"/>
      <c r="G320" s="428"/>
      <c r="H320" s="428"/>
      <c r="I320" s="195"/>
      <c r="J320" s="195"/>
      <c r="K320" s="195"/>
      <c r="L320" s="95"/>
      <c r="M320" s="150"/>
      <c r="N320" s="151"/>
      <c r="O320" s="152"/>
      <c r="P320" s="152"/>
    </row>
    <row r="321" spans="1:16" s="26" customFormat="1" ht="12" customHeight="1" x14ac:dyDescent="0.2">
      <c r="A321" s="7"/>
      <c r="B321" s="19"/>
      <c r="C321" s="425" t="s">
        <v>463</v>
      </c>
      <c r="D321" s="426"/>
      <c r="E321" s="426"/>
      <c r="F321" s="426"/>
      <c r="G321" s="426"/>
      <c r="H321" s="426"/>
      <c r="I321" s="196">
        <f>I319+I308</f>
        <v>3907466.67</v>
      </c>
      <c r="J321" s="196">
        <f t="shared" ref="J321:K321" si="11">J319+J308</f>
        <v>471434.43000000005</v>
      </c>
      <c r="K321" s="196">
        <f t="shared" si="11"/>
        <v>4378901.1000000006</v>
      </c>
      <c r="L321" s="28"/>
      <c r="M321" s="28"/>
      <c r="N321" s="28"/>
      <c r="O321" s="28"/>
      <c r="P321" s="253"/>
    </row>
    <row r="322" spans="1:16" s="26" customFormat="1" ht="12" customHeight="1" x14ac:dyDescent="0.2">
      <c r="A322" s="7"/>
      <c r="B322" s="19"/>
      <c r="C322" s="261"/>
      <c r="D322" s="262"/>
      <c r="E322" s="262"/>
      <c r="F322" s="262"/>
      <c r="G322" s="262"/>
      <c r="H322" s="262"/>
      <c r="I322" s="263"/>
      <c r="J322" s="263"/>
      <c r="K322" s="263"/>
      <c r="L322" s="28"/>
      <c r="M322" s="28"/>
      <c r="N322" s="28"/>
      <c r="O322" s="28"/>
      <c r="P322" s="253"/>
    </row>
    <row r="323" spans="1:16" s="26" customFormat="1" ht="12" customHeight="1" x14ac:dyDescent="0.2">
      <c r="A323" s="7"/>
      <c r="B323" s="19"/>
      <c r="C323" s="7"/>
      <c r="D323" s="7"/>
      <c r="E323" s="7"/>
      <c r="F323" s="7"/>
      <c r="G323" s="7"/>
      <c r="H323" s="7"/>
      <c r="I323" s="280">
        <f>I321-K277</f>
        <v>0</v>
      </c>
      <c r="J323" s="7"/>
      <c r="K323" s="218"/>
      <c r="L323" s="7"/>
      <c r="M323" s="7"/>
      <c r="N323" s="7"/>
      <c r="O323" s="7"/>
      <c r="P323" s="7"/>
    </row>
    <row r="324" spans="1:16" s="26" customFormat="1" ht="12" x14ac:dyDescent="0.25">
      <c r="A324" s="1"/>
      <c r="B324" s="22" t="s">
        <v>29</v>
      </c>
      <c r="C324" s="13" t="s">
        <v>30</v>
      </c>
      <c r="D324" s="8"/>
      <c r="E324" s="8"/>
      <c r="F324" s="8"/>
      <c r="G324" s="8"/>
      <c r="H324" s="8"/>
      <c r="I324" s="8"/>
      <c r="J324" s="8"/>
      <c r="K324" s="8"/>
      <c r="L324" s="8"/>
      <c r="M324" s="8"/>
      <c r="N324" s="8"/>
      <c r="O324" s="8"/>
      <c r="P324" s="8"/>
    </row>
    <row r="325" spans="1:16" s="26" customFormat="1" ht="7.95" customHeight="1" x14ac:dyDescent="0.25">
      <c r="A325" s="1"/>
      <c r="B325" s="22"/>
      <c r="C325" s="13"/>
      <c r="D325" s="8"/>
      <c r="E325" s="8"/>
      <c r="F325" s="8"/>
      <c r="G325" s="8"/>
      <c r="H325" s="8"/>
      <c r="I325" s="8"/>
      <c r="J325" s="8"/>
      <c r="K325" s="8"/>
      <c r="L325" s="8"/>
      <c r="M325" s="8"/>
      <c r="N325" s="8"/>
      <c r="O325" s="8"/>
      <c r="P325" s="8"/>
    </row>
    <row r="326" spans="1:16" s="26" customFormat="1" ht="13.2" x14ac:dyDescent="0.25">
      <c r="A326" s="1"/>
      <c r="B326" s="22"/>
      <c r="C326" s="13"/>
      <c r="D326" s="8"/>
      <c r="E326" s="8"/>
      <c r="F326" s="130" t="s">
        <v>299</v>
      </c>
      <c r="G326" s="131"/>
      <c r="H326" s="131"/>
      <c r="I326" s="131"/>
      <c r="J326" s="131"/>
      <c r="K326" s="534" t="s">
        <v>75</v>
      </c>
      <c r="L326" s="535"/>
      <c r="M326" s="8"/>
      <c r="N326" s="8"/>
      <c r="O326" s="8"/>
      <c r="P326" s="8"/>
    </row>
    <row r="327" spans="1:16" s="26" customFormat="1" ht="12" x14ac:dyDescent="0.2">
      <c r="A327" s="1"/>
      <c r="B327" s="22"/>
      <c r="C327" s="13"/>
      <c r="D327" s="8"/>
      <c r="E327" s="8"/>
      <c r="F327" s="133" t="s">
        <v>304</v>
      </c>
      <c r="G327" s="134"/>
      <c r="H327" s="134"/>
      <c r="I327" s="134"/>
      <c r="J327" s="134"/>
      <c r="K327" s="530">
        <v>2644700</v>
      </c>
      <c r="L327" s="531"/>
      <c r="M327" s="8"/>
      <c r="N327" s="8"/>
      <c r="O327" s="8"/>
      <c r="P327" s="8"/>
    </row>
    <row r="328" spans="1:16" s="26" customFormat="1" ht="12" x14ac:dyDescent="0.2">
      <c r="A328" s="1"/>
      <c r="B328" s="22"/>
      <c r="C328" s="13"/>
      <c r="D328" s="8"/>
      <c r="E328" s="8"/>
      <c r="F328" s="132" t="s">
        <v>301</v>
      </c>
      <c r="G328" s="135"/>
      <c r="H328" s="135"/>
      <c r="I328" s="135"/>
      <c r="J328" s="135"/>
      <c r="K328" s="532">
        <v>35553008.560000002</v>
      </c>
      <c r="L328" s="533"/>
      <c r="M328" s="8"/>
      <c r="N328" s="8"/>
      <c r="O328" s="8"/>
      <c r="P328" s="8"/>
    </row>
    <row r="329" spans="1:16" s="26" customFormat="1" ht="12" x14ac:dyDescent="0.2">
      <c r="A329" s="1"/>
      <c r="B329" s="22"/>
      <c r="C329" s="13"/>
      <c r="D329" s="8"/>
      <c r="E329" s="8"/>
      <c r="F329" s="132" t="s">
        <v>305</v>
      </c>
      <c r="G329" s="135"/>
      <c r="H329" s="135"/>
      <c r="I329" s="135"/>
      <c r="J329" s="135"/>
      <c r="K329" s="532">
        <v>252970000</v>
      </c>
      <c r="L329" s="533"/>
      <c r="M329" s="8"/>
      <c r="N329" s="8"/>
      <c r="O329" s="8"/>
      <c r="P329" s="8"/>
    </row>
    <row r="330" spans="1:16" s="26" customFormat="1" ht="12" x14ac:dyDescent="0.2">
      <c r="A330" s="1"/>
      <c r="B330" s="22"/>
      <c r="C330" s="13"/>
      <c r="D330" s="8"/>
      <c r="E330" s="8"/>
      <c r="F330" s="136" t="s">
        <v>300</v>
      </c>
      <c r="G330" s="135"/>
      <c r="H330" s="135"/>
      <c r="I330" s="135"/>
      <c r="J330" s="135"/>
      <c r="K330" s="532">
        <v>528940</v>
      </c>
      <c r="L330" s="533"/>
      <c r="M330" s="8"/>
      <c r="N330" s="8"/>
      <c r="O330" s="8"/>
      <c r="P330" s="8"/>
    </row>
    <row r="331" spans="1:16" s="26" customFormat="1" ht="12" x14ac:dyDescent="0.2">
      <c r="A331" s="1"/>
      <c r="B331" s="22"/>
      <c r="C331" s="13"/>
      <c r="D331" s="8"/>
      <c r="E331" s="8"/>
      <c r="F331" s="283" t="s">
        <v>302</v>
      </c>
      <c r="G331" s="284"/>
      <c r="H331" s="284"/>
      <c r="I331" s="284"/>
      <c r="J331" s="285"/>
      <c r="K331" s="536">
        <v>2703690.67</v>
      </c>
      <c r="L331" s="533"/>
      <c r="M331" s="8"/>
      <c r="N331" s="8"/>
      <c r="O331" s="8"/>
      <c r="P331" s="8"/>
    </row>
    <row r="332" spans="1:16" s="26" customFormat="1" ht="13.2" x14ac:dyDescent="0.25">
      <c r="A332" s="1"/>
      <c r="B332" s="22"/>
      <c r="C332" s="13"/>
      <c r="D332" s="8"/>
      <c r="E332" s="8"/>
      <c r="F332" s="527" t="s">
        <v>303</v>
      </c>
      <c r="G332" s="528"/>
      <c r="H332" s="528"/>
      <c r="I332" s="528"/>
      <c r="J332" s="529"/>
      <c r="K332" s="537">
        <f>SUM(K327:L331)</f>
        <v>294400339.23000002</v>
      </c>
      <c r="L332" s="538"/>
      <c r="M332" s="286">
        <f>K332-2644700-291755639.23</f>
        <v>0</v>
      </c>
      <c r="N332" s="8"/>
      <c r="O332" s="8"/>
      <c r="P332" s="8"/>
    </row>
    <row r="333" spans="1:16" s="26" customFormat="1" ht="7.95" customHeight="1" x14ac:dyDescent="0.25">
      <c r="A333" s="1"/>
      <c r="B333" s="22"/>
      <c r="C333" s="13"/>
      <c r="D333" s="8"/>
      <c r="E333" s="8"/>
      <c r="F333" s="8"/>
      <c r="G333" s="8"/>
      <c r="H333" s="8"/>
      <c r="I333" s="8"/>
      <c r="J333" s="8"/>
      <c r="K333" s="202"/>
      <c r="L333" s="202"/>
      <c r="M333" s="8"/>
      <c r="N333" s="8"/>
      <c r="O333" s="8"/>
      <c r="P333" s="8"/>
    </row>
    <row r="334" spans="1:16" s="26" customFormat="1" ht="13.2" x14ac:dyDescent="0.25">
      <c r="A334" s="1"/>
      <c r="B334" s="22"/>
      <c r="C334" s="13"/>
      <c r="D334" s="8"/>
      <c r="E334" s="8"/>
      <c r="F334" s="138" t="s">
        <v>297</v>
      </c>
      <c r="G334" s="138"/>
      <c r="H334" s="138"/>
      <c r="I334" s="138"/>
      <c r="J334" s="138"/>
      <c r="K334" s="539">
        <f>K332</f>
        <v>294400339.23000002</v>
      </c>
      <c r="L334" s="540"/>
      <c r="M334" s="90"/>
      <c r="O334" s="8"/>
      <c r="P334" s="8"/>
    </row>
    <row r="335" spans="1:16" s="26" customFormat="1" ht="13.2" x14ac:dyDescent="0.25">
      <c r="A335" s="1"/>
      <c r="B335" s="22"/>
      <c r="C335" s="13"/>
      <c r="D335" s="8"/>
      <c r="E335" s="8"/>
      <c r="F335" s="138" t="s">
        <v>298</v>
      </c>
      <c r="G335" s="138"/>
      <c r="H335" s="138"/>
      <c r="I335" s="138"/>
      <c r="J335" s="138"/>
      <c r="K335" s="541">
        <f>J350</f>
        <v>2644700</v>
      </c>
      <c r="L335" s="542"/>
      <c r="M335" s="90"/>
      <c r="O335" s="8"/>
      <c r="P335" s="8"/>
    </row>
    <row r="336" spans="1:16" s="26" customFormat="1" ht="4.95" customHeight="1" x14ac:dyDescent="0.25">
      <c r="A336" s="1"/>
      <c r="B336" s="22"/>
      <c r="C336" s="13"/>
      <c r="D336" s="8"/>
      <c r="E336" s="8"/>
      <c r="F336" s="137"/>
      <c r="G336" s="137"/>
      <c r="H336" s="137"/>
      <c r="I336" s="137"/>
      <c r="J336" s="138"/>
      <c r="K336" s="139"/>
      <c r="L336" s="139"/>
      <c r="M336" s="90"/>
      <c r="O336" s="8"/>
      <c r="P336" s="8"/>
    </row>
    <row r="337" spans="1:16" s="26" customFormat="1" ht="13.2" x14ac:dyDescent="0.25">
      <c r="A337" s="1"/>
      <c r="B337" s="22"/>
      <c r="C337" s="13"/>
      <c r="D337" s="8"/>
      <c r="E337" s="8"/>
      <c r="F337" s="137" t="s">
        <v>306</v>
      </c>
      <c r="G337" s="137"/>
      <c r="H337" s="137"/>
      <c r="I337" s="137"/>
      <c r="J337" s="138"/>
      <c r="M337" s="90"/>
      <c r="O337" s="8"/>
      <c r="P337" s="8"/>
    </row>
    <row r="338" spans="1:16" s="26" customFormat="1" ht="13.2" x14ac:dyDescent="0.25">
      <c r="A338" s="1"/>
      <c r="B338" s="22"/>
      <c r="C338" s="13"/>
      <c r="D338" s="8"/>
      <c r="E338" s="8"/>
      <c r="F338" s="137" t="s">
        <v>307</v>
      </c>
      <c r="G338" s="137"/>
      <c r="H338" s="137"/>
      <c r="I338" s="137"/>
      <c r="J338" s="138"/>
      <c r="K338" s="543">
        <f>K334/K335</f>
        <v>111.31710183763755</v>
      </c>
      <c r="L338" s="544"/>
      <c r="M338" s="90"/>
      <c r="O338" s="8"/>
      <c r="P338" s="8"/>
    </row>
    <row r="339" spans="1:16" s="26" customFormat="1" ht="7.95" customHeight="1" x14ac:dyDescent="0.25">
      <c r="A339" s="1"/>
      <c r="B339" s="22"/>
      <c r="C339" s="13"/>
      <c r="D339" s="8"/>
      <c r="E339" s="8"/>
      <c r="F339" s="137"/>
      <c r="G339" s="137"/>
      <c r="H339" s="137"/>
      <c r="I339" s="137"/>
      <c r="J339" s="138"/>
      <c r="K339" s="220"/>
      <c r="L339" s="221"/>
      <c r="M339" s="90"/>
      <c r="O339" s="8"/>
      <c r="P339" s="8"/>
    </row>
    <row r="340" spans="1:16" s="26" customFormat="1" ht="12" x14ac:dyDescent="0.25">
      <c r="A340" s="1"/>
      <c r="B340" s="22"/>
      <c r="C340" s="2" t="s">
        <v>296</v>
      </c>
      <c r="D340" s="8"/>
      <c r="E340" s="8"/>
      <c r="F340" s="8"/>
      <c r="G340" s="8"/>
      <c r="H340" s="8"/>
      <c r="I340" s="8"/>
      <c r="J340" s="8"/>
      <c r="K340" s="8"/>
      <c r="L340" s="8"/>
      <c r="M340" s="8"/>
      <c r="N340" s="8"/>
      <c r="O340" s="8"/>
      <c r="P340" s="8"/>
    </row>
    <row r="341" spans="1:16" s="26" customFormat="1" ht="12" x14ac:dyDescent="0.25">
      <c r="A341" s="1"/>
      <c r="B341" s="22"/>
      <c r="C341" s="346" t="s">
        <v>538</v>
      </c>
      <c r="D341" s="347"/>
      <c r="E341" s="347"/>
      <c r="F341" s="347"/>
      <c r="G341" s="347"/>
      <c r="H341" s="347"/>
      <c r="I341" s="347"/>
      <c r="J341" s="347"/>
      <c r="K341" s="347"/>
      <c r="L341" s="347"/>
      <c r="M341" s="347"/>
      <c r="N341" s="347"/>
      <c r="O341" s="348"/>
      <c r="P341" s="348"/>
    </row>
    <row r="342" spans="1:16" s="26" customFormat="1" ht="7.95" customHeight="1" x14ac:dyDescent="0.25">
      <c r="A342" s="1"/>
      <c r="B342" s="22"/>
      <c r="C342" s="13"/>
      <c r="D342" s="8"/>
      <c r="E342" s="8"/>
      <c r="F342" s="8"/>
      <c r="G342" s="8"/>
      <c r="H342" s="8"/>
      <c r="I342" s="8"/>
      <c r="J342" s="8"/>
      <c r="K342" s="8"/>
      <c r="L342" s="8"/>
      <c r="M342" s="8"/>
      <c r="N342" s="8"/>
      <c r="O342" s="8"/>
      <c r="P342" s="8"/>
    </row>
    <row r="343" spans="1:16" s="26" customFormat="1" ht="12" x14ac:dyDescent="0.25">
      <c r="A343" s="1"/>
      <c r="B343" s="22"/>
      <c r="C343" s="13"/>
      <c r="F343" s="113"/>
      <c r="G343" s="114"/>
      <c r="H343" s="114"/>
      <c r="I343" s="115"/>
      <c r="J343" s="116" t="s">
        <v>286</v>
      </c>
      <c r="K343" s="116" t="s">
        <v>287</v>
      </c>
      <c r="L343" s="597"/>
      <c r="M343" s="598"/>
      <c r="O343" s="8"/>
      <c r="P343" s="8"/>
    </row>
    <row r="344" spans="1:16" s="26" customFormat="1" ht="12" x14ac:dyDescent="0.25">
      <c r="A344" s="1"/>
      <c r="B344" s="22"/>
      <c r="C344" s="13"/>
      <c r="F344" s="127" t="s">
        <v>288</v>
      </c>
      <c r="G344" s="128"/>
      <c r="H344" s="128"/>
      <c r="I344" s="129"/>
      <c r="J344" s="117" t="s">
        <v>289</v>
      </c>
      <c r="K344" s="117" t="s">
        <v>290</v>
      </c>
      <c r="L344" s="595" t="s">
        <v>287</v>
      </c>
      <c r="M344" s="596"/>
      <c r="O344" s="8"/>
      <c r="P344" s="8"/>
    </row>
    <row r="345" spans="1:16" s="26" customFormat="1" ht="13.2" x14ac:dyDescent="0.2">
      <c r="A345" s="1"/>
      <c r="B345" s="22"/>
      <c r="C345" s="13"/>
      <c r="F345" s="118" t="s">
        <v>291</v>
      </c>
      <c r="G345" s="119"/>
      <c r="H345" s="119"/>
      <c r="I345" s="120"/>
      <c r="J345" s="107">
        <v>1</v>
      </c>
      <c r="K345" s="108">
        <f>J345</f>
        <v>1</v>
      </c>
      <c r="L345" s="525">
        <f>K345*J345</f>
        <v>1</v>
      </c>
      <c r="M345" s="526"/>
      <c r="O345" s="8"/>
      <c r="P345" s="8"/>
    </row>
    <row r="346" spans="1:16" s="26" customFormat="1" ht="13.2" x14ac:dyDescent="0.2">
      <c r="A346" s="1"/>
      <c r="B346" s="22"/>
      <c r="C346" s="13"/>
      <c r="F346" s="118" t="s">
        <v>292</v>
      </c>
      <c r="G346" s="119"/>
      <c r="H346" s="119"/>
      <c r="I346" s="120"/>
      <c r="J346" s="107">
        <v>2</v>
      </c>
      <c r="K346" s="108">
        <v>1</v>
      </c>
      <c r="L346" s="525">
        <f t="shared" ref="L346:L348" si="12">K346*J346</f>
        <v>2</v>
      </c>
      <c r="M346" s="526"/>
      <c r="O346" s="8"/>
      <c r="P346" s="8"/>
    </row>
    <row r="347" spans="1:16" s="26" customFormat="1" ht="13.2" x14ac:dyDescent="0.2">
      <c r="A347" s="1"/>
      <c r="B347" s="22"/>
      <c r="C347" s="13"/>
      <c r="F347" s="118" t="s">
        <v>293</v>
      </c>
      <c r="G347" s="119"/>
      <c r="H347" s="119"/>
      <c r="I347" s="120"/>
      <c r="J347" s="107">
        <v>1</v>
      </c>
      <c r="K347" s="108">
        <f>J347</f>
        <v>1</v>
      </c>
      <c r="L347" s="525">
        <f t="shared" si="12"/>
        <v>1</v>
      </c>
      <c r="M347" s="526"/>
      <c r="O347" s="8"/>
      <c r="P347" s="8"/>
    </row>
    <row r="348" spans="1:16" s="26" customFormat="1" ht="13.2" x14ac:dyDescent="0.2">
      <c r="A348" s="1"/>
      <c r="B348" s="22"/>
      <c r="C348" s="13"/>
      <c r="F348" s="121" t="s">
        <v>294</v>
      </c>
      <c r="G348" s="122"/>
      <c r="H348" s="122"/>
      <c r="I348" s="123"/>
      <c r="J348" s="107">
        <v>2644696</v>
      </c>
      <c r="K348" s="108">
        <v>1</v>
      </c>
      <c r="L348" s="525">
        <f t="shared" si="12"/>
        <v>2644696</v>
      </c>
      <c r="M348" s="526"/>
      <c r="O348" s="8"/>
      <c r="P348" s="8"/>
    </row>
    <row r="349" spans="1:16" s="26" customFormat="1" ht="4.95" customHeight="1" x14ac:dyDescent="0.2">
      <c r="A349" s="1"/>
      <c r="B349" s="22"/>
      <c r="C349" s="13"/>
      <c r="F349" s="124"/>
      <c r="G349" s="125"/>
      <c r="H349" s="125"/>
      <c r="I349" s="126"/>
      <c r="J349" s="109"/>
      <c r="K349" s="110"/>
      <c r="L349" s="547"/>
      <c r="M349" s="548"/>
      <c r="O349" s="8"/>
      <c r="P349" s="8"/>
    </row>
    <row r="350" spans="1:16" s="26" customFormat="1" ht="13.2" x14ac:dyDescent="0.25">
      <c r="A350" s="1"/>
      <c r="B350" s="22"/>
      <c r="C350" s="13"/>
      <c r="F350" s="104" t="s">
        <v>295</v>
      </c>
      <c r="G350" s="105"/>
      <c r="H350" s="105"/>
      <c r="I350" s="106"/>
      <c r="J350" s="111">
        <f>SUM(J345:J349)</f>
        <v>2644700</v>
      </c>
      <c r="K350" s="112">
        <f>SUM(K345:K349)</f>
        <v>4</v>
      </c>
      <c r="L350" s="545">
        <f>SUM(L345:M349)</f>
        <v>2644700</v>
      </c>
      <c r="M350" s="546"/>
      <c r="N350" s="312">
        <f>L350-K327</f>
        <v>0</v>
      </c>
      <c r="O350" s="8"/>
      <c r="P350" s="8"/>
    </row>
    <row r="351" spans="1:16" s="26" customFormat="1" ht="7.95" customHeight="1" x14ac:dyDescent="0.25">
      <c r="A351" s="1"/>
      <c r="B351" s="22"/>
      <c r="C351" s="13"/>
      <c r="D351" s="8"/>
      <c r="E351" s="8"/>
      <c r="F351" s="8"/>
      <c r="G351" s="8"/>
      <c r="H351" s="8"/>
      <c r="I351" s="8"/>
      <c r="J351" s="8"/>
      <c r="K351" s="8"/>
      <c r="L351" s="8"/>
      <c r="M351" s="8"/>
      <c r="N351" s="8"/>
      <c r="O351" s="8"/>
      <c r="P351" s="8"/>
    </row>
    <row r="352" spans="1:16" s="26" customFormat="1" ht="129.6" customHeight="1" x14ac:dyDescent="0.2">
      <c r="A352" s="1"/>
      <c r="B352" s="22"/>
      <c r="C352" s="339" t="s">
        <v>562</v>
      </c>
      <c r="D352" s="339"/>
      <c r="E352" s="339"/>
      <c r="F352" s="339"/>
      <c r="G352" s="339"/>
      <c r="H352" s="339"/>
      <c r="I352" s="339"/>
      <c r="J352" s="339"/>
      <c r="K352" s="339"/>
      <c r="L352" s="339"/>
      <c r="M352" s="339"/>
      <c r="N352" s="339"/>
      <c r="O352" s="339"/>
      <c r="P352" s="339"/>
    </row>
    <row r="353" spans="1:16" s="26" customFormat="1" ht="7.95" customHeight="1" x14ac:dyDescent="0.25">
      <c r="A353" s="1"/>
      <c r="B353" s="22"/>
      <c r="C353" s="13"/>
      <c r="D353" s="8"/>
      <c r="E353" s="8"/>
      <c r="F353" s="8"/>
      <c r="G353" s="8"/>
      <c r="H353" s="8"/>
      <c r="I353" s="8"/>
      <c r="J353" s="8"/>
      <c r="K353" s="8"/>
      <c r="L353" s="8"/>
      <c r="M353" s="8"/>
      <c r="N353" s="8"/>
      <c r="O353" s="8"/>
      <c r="P353" s="8"/>
    </row>
    <row r="354" spans="1:16" s="26" customFormat="1" ht="12" x14ac:dyDescent="0.25">
      <c r="A354" s="1"/>
      <c r="B354" s="22"/>
      <c r="C354" s="2" t="s">
        <v>309</v>
      </c>
      <c r="D354" s="8"/>
      <c r="E354" s="8"/>
      <c r="F354" s="8"/>
      <c r="G354" s="8"/>
      <c r="H354" s="8"/>
      <c r="I354" s="8"/>
      <c r="J354" s="8"/>
      <c r="K354" s="8"/>
      <c r="L354" s="8"/>
      <c r="M354" s="8"/>
      <c r="N354" s="8"/>
      <c r="O354" s="8"/>
      <c r="P354" s="8"/>
    </row>
    <row r="355" spans="1:16" s="26" customFormat="1" ht="24" customHeight="1" x14ac:dyDescent="0.2">
      <c r="A355" s="1"/>
      <c r="B355" s="22"/>
      <c r="C355" s="339" t="s">
        <v>310</v>
      </c>
      <c r="D355" s="332"/>
      <c r="E355" s="332"/>
      <c r="F355" s="332"/>
      <c r="G355" s="332"/>
      <c r="H355" s="332"/>
      <c r="I355" s="332"/>
      <c r="J355" s="332"/>
      <c r="K355" s="332"/>
      <c r="L355" s="332"/>
      <c r="M355" s="332"/>
      <c r="N355" s="332"/>
      <c r="O355" s="494"/>
      <c r="P355" s="494"/>
    </row>
    <row r="356" spans="1:16" s="26" customFormat="1" ht="13.95" customHeight="1" x14ac:dyDescent="0.2">
      <c r="A356" s="1"/>
      <c r="B356" s="22"/>
      <c r="C356" s="138"/>
      <c r="D356" s="138"/>
      <c r="E356" s="140"/>
      <c r="F356" s="140"/>
      <c r="G356" s="140"/>
      <c r="H356" s="140"/>
      <c r="I356" s="140"/>
      <c r="J356" s="140"/>
      <c r="K356" s="140"/>
      <c r="L356" s="140"/>
      <c r="M356" s="140"/>
      <c r="N356" s="138"/>
      <c r="O356" s="8"/>
      <c r="P356" s="8"/>
    </row>
    <row r="357" spans="1:16" s="26" customFormat="1" ht="14.4" customHeight="1" x14ac:dyDescent="0.2">
      <c r="A357" s="1"/>
      <c r="B357" s="22"/>
      <c r="C357" s="339" t="s">
        <v>539</v>
      </c>
      <c r="D357" s="332"/>
      <c r="E357" s="332"/>
      <c r="F357" s="332"/>
      <c r="G357" s="332"/>
      <c r="H357" s="332"/>
      <c r="I357" s="332"/>
      <c r="J357" s="332"/>
      <c r="K357" s="332"/>
      <c r="L357" s="332"/>
      <c r="M357" s="332"/>
      <c r="N357" s="332"/>
      <c r="O357" s="494"/>
      <c r="P357" s="494"/>
    </row>
    <row r="358" spans="1:16" s="26" customFormat="1" ht="12" customHeight="1" x14ac:dyDescent="0.25">
      <c r="A358" s="1"/>
      <c r="B358" s="22"/>
      <c r="C358" s="13"/>
      <c r="D358" s="8"/>
      <c r="E358" s="8"/>
      <c r="F358" s="8"/>
      <c r="G358" s="8"/>
      <c r="H358" s="8"/>
      <c r="I358" s="8"/>
      <c r="J358" s="8"/>
      <c r="K358" s="8"/>
      <c r="L358" s="8"/>
      <c r="M358" s="8"/>
      <c r="N358" s="8"/>
      <c r="O358" s="8"/>
      <c r="P358" s="8"/>
    </row>
    <row r="359" spans="1:16" s="26" customFormat="1" ht="22.2" customHeight="1" x14ac:dyDescent="0.2">
      <c r="A359" s="1"/>
      <c r="B359" s="22"/>
      <c r="C359" s="510" t="s">
        <v>308</v>
      </c>
      <c r="D359" s="332"/>
      <c r="E359" s="332"/>
      <c r="F359" s="332"/>
      <c r="G359" s="332"/>
      <c r="H359" s="332"/>
      <c r="I359" s="332"/>
      <c r="J359" s="332"/>
      <c r="K359" s="332"/>
      <c r="L359" s="332"/>
      <c r="M359" s="332"/>
      <c r="N359" s="332"/>
      <c r="O359" s="494"/>
      <c r="P359" s="494"/>
    </row>
    <row r="360" spans="1:16" s="26" customFormat="1" ht="12" customHeight="1" x14ac:dyDescent="0.25">
      <c r="A360" s="1"/>
      <c r="B360" s="22"/>
      <c r="C360" s="13"/>
      <c r="D360" s="8"/>
      <c r="E360" s="8"/>
      <c r="F360" s="8"/>
      <c r="G360" s="8"/>
      <c r="H360" s="8"/>
      <c r="I360" s="8"/>
      <c r="J360" s="8"/>
      <c r="K360" s="8"/>
      <c r="L360" s="8"/>
      <c r="M360" s="8"/>
      <c r="N360" s="8"/>
      <c r="O360" s="8"/>
      <c r="P360" s="8"/>
    </row>
    <row r="361" spans="1:16" ht="12" customHeight="1" x14ac:dyDescent="0.25">
      <c r="B361" s="20"/>
      <c r="C361" s="16"/>
      <c r="D361" s="16"/>
      <c r="E361" s="16"/>
      <c r="F361" s="16"/>
      <c r="G361" s="16"/>
      <c r="H361" s="16"/>
      <c r="I361" s="16"/>
      <c r="J361" s="16"/>
      <c r="K361" s="16"/>
      <c r="L361" s="16"/>
      <c r="M361" s="16"/>
      <c r="N361" s="16"/>
      <c r="O361" s="16"/>
      <c r="P361" s="16"/>
    </row>
    <row r="362" spans="1:16" ht="12" x14ac:dyDescent="0.25">
      <c r="A362" s="2"/>
      <c r="B362" s="22" t="s">
        <v>33</v>
      </c>
      <c r="C362" s="13" t="s">
        <v>34</v>
      </c>
    </row>
    <row r="363" spans="1:16" ht="7.95" customHeight="1" x14ac:dyDescent="0.25">
      <c r="A363" s="2"/>
      <c r="B363" s="22"/>
      <c r="C363" s="13"/>
    </row>
    <row r="364" spans="1:16" ht="12" x14ac:dyDescent="0.25">
      <c r="A364" s="14"/>
      <c r="B364" s="23"/>
      <c r="C364" s="2" t="s">
        <v>19</v>
      </c>
      <c r="D364" s="14"/>
      <c r="E364" s="15"/>
      <c r="F364" s="14"/>
      <c r="G364" s="15"/>
      <c r="H364" s="14"/>
      <c r="I364" s="15"/>
      <c r="J364" s="14"/>
      <c r="K364" s="15"/>
      <c r="L364" s="14"/>
      <c r="M364" s="15"/>
      <c r="N364" s="14"/>
      <c r="O364" s="15"/>
      <c r="P364" s="14"/>
    </row>
    <row r="365" spans="1:16" ht="12" customHeight="1" x14ac:dyDescent="0.25">
      <c r="A365" s="14"/>
      <c r="B365" s="37"/>
      <c r="C365" s="602" t="s">
        <v>36</v>
      </c>
      <c r="D365" s="602"/>
      <c r="E365" s="602"/>
      <c r="F365" s="602"/>
      <c r="G365" s="602"/>
      <c r="H365" s="602"/>
      <c r="I365" s="602"/>
      <c r="J365" s="602"/>
      <c r="K365" s="602"/>
      <c r="L365" s="602"/>
      <c r="M365" s="602"/>
      <c r="N365" s="602"/>
      <c r="O365" s="602"/>
      <c r="P365" s="602"/>
    </row>
    <row r="367" spans="1:16" ht="12" x14ac:dyDescent="0.25">
      <c r="E367" s="503" t="s">
        <v>71</v>
      </c>
      <c r="F367" s="504"/>
      <c r="G367" s="504"/>
      <c r="H367" s="505"/>
      <c r="I367" s="506">
        <f>I184</f>
        <v>2020</v>
      </c>
      <c r="J367" s="507"/>
      <c r="K367" s="508"/>
      <c r="L367" s="506">
        <f>L184</f>
        <v>2019</v>
      </c>
      <c r="M367" s="507"/>
      <c r="N367" s="508"/>
    </row>
    <row r="368" spans="1:16" x14ac:dyDescent="0.2">
      <c r="A368" s="1"/>
      <c r="E368" s="479" t="s">
        <v>226</v>
      </c>
      <c r="F368" s="480"/>
      <c r="G368" s="480"/>
      <c r="H368" s="481"/>
      <c r="I368" s="474">
        <f>J28</f>
        <v>0</v>
      </c>
      <c r="J368" s="475"/>
      <c r="K368" s="476"/>
      <c r="L368" s="474">
        <f>M28</f>
        <v>0</v>
      </c>
      <c r="M368" s="475"/>
      <c r="N368" s="476"/>
    </row>
    <row r="369" spans="1:16" x14ac:dyDescent="0.2">
      <c r="A369" s="1"/>
      <c r="E369" s="479" t="s">
        <v>225</v>
      </c>
      <c r="F369" s="480"/>
      <c r="G369" s="480"/>
      <c r="H369" s="481"/>
      <c r="I369" s="474">
        <f>J29</f>
        <v>644050.48</v>
      </c>
      <c r="J369" s="475"/>
      <c r="K369" s="476"/>
      <c r="L369" s="474">
        <f>M29</f>
        <v>1091675.55</v>
      </c>
      <c r="M369" s="475"/>
      <c r="N369" s="476"/>
    </row>
    <row r="370" spans="1:16" x14ac:dyDescent="0.2">
      <c r="A370" s="1"/>
      <c r="E370" s="479" t="s">
        <v>200</v>
      </c>
      <c r="F370" s="480"/>
      <c r="G370" s="480"/>
      <c r="H370" s="481"/>
      <c r="I370" s="474">
        <f>J30</f>
        <v>17464636.219999999</v>
      </c>
      <c r="J370" s="475"/>
      <c r="K370" s="476"/>
      <c r="L370" s="474">
        <f>M30</f>
        <v>20473225.960000001</v>
      </c>
      <c r="M370" s="475"/>
      <c r="N370" s="476"/>
    </row>
    <row r="371" spans="1:16" s="26" customFormat="1" ht="12" x14ac:dyDescent="0.25">
      <c r="A371" s="8"/>
      <c r="B371" s="8"/>
      <c r="C371" s="8"/>
      <c r="D371" s="8"/>
      <c r="E371" s="485" t="s">
        <v>197</v>
      </c>
      <c r="F371" s="486"/>
      <c r="G371" s="486"/>
      <c r="H371" s="487"/>
      <c r="I371" s="482">
        <f>SUM(I368:K370)</f>
        <v>18108686.699999999</v>
      </c>
      <c r="J371" s="483"/>
      <c r="K371" s="484"/>
      <c r="L371" s="482">
        <f>SUM(L368:N370)</f>
        <v>21564901.510000002</v>
      </c>
      <c r="M371" s="483"/>
      <c r="N371" s="484"/>
      <c r="O371" s="8"/>
      <c r="P371" s="8"/>
    </row>
    <row r="372" spans="1:16" s="26" customFormat="1" ht="7.95" customHeight="1" x14ac:dyDescent="0.25">
      <c r="A372" s="8"/>
      <c r="B372" s="8"/>
      <c r="C372" s="8"/>
      <c r="D372" s="8"/>
      <c r="E372" s="8"/>
      <c r="F372" s="8"/>
      <c r="G372" s="8"/>
      <c r="H372" s="8"/>
      <c r="I372" s="8"/>
      <c r="J372" s="8"/>
      <c r="K372" s="228">
        <f>I371-J31</f>
        <v>0</v>
      </c>
      <c r="L372" s="8"/>
      <c r="M372" s="8"/>
      <c r="N372" s="228">
        <f>L371-M31</f>
        <v>0</v>
      </c>
      <c r="O372" s="8"/>
      <c r="P372" s="8"/>
    </row>
    <row r="373" spans="1:16" ht="12" customHeight="1" x14ac:dyDescent="0.25">
      <c r="A373" s="26"/>
      <c r="B373" s="156"/>
      <c r="C373" s="603" t="s">
        <v>3</v>
      </c>
      <c r="D373" s="604"/>
      <c r="E373" s="604"/>
      <c r="F373" s="604"/>
      <c r="G373" s="604"/>
      <c r="H373" s="604"/>
      <c r="I373" s="604"/>
      <c r="J373" s="604"/>
      <c r="K373" s="604"/>
      <c r="L373" s="604"/>
      <c r="M373" s="604"/>
      <c r="N373" s="604"/>
      <c r="O373" s="604"/>
      <c r="P373" s="604"/>
    </row>
    <row r="374" spans="1:16" ht="10.050000000000001" customHeight="1" x14ac:dyDescent="0.25">
      <c r="A374" s="26"/>
      <c r="B374" s="222"/>
      <c r="C374" s="222"/>
      <c r="D374" s="223"/>
      <c r="E374" s="223"/>
      <c r="F374" s="223"/>
      <c r="G374" s="223"/>
      <c r="H374" s="223"/>
      <c r="I374" s="223"/>
      <c r="J374" s="223"/>
      <c r="K374" s="223"/>
      <c r="L374" s="223"/>
      <c r="M374" s="223"/>
      <c r="N374" s="223"/>
      <c r="O374" s="223"/>
      <c r="P374" s="223"/>
    </row>
    <row r="375" spans="1:16" s="41" customFormat="1" ht="10.050000000000001" customHeight="1" x14ac:dyDescent="0.25">
      <c r="A375" s="1"/>
      <c r="B375" s="8"/>
      <c r="C375" s="8"/>
      <c r="D375" s="8"/>
      <c r="E375" s="8"/>
      <c r="F375" s="8"/>
      <c r="G375" s="8"/>
      <c r="H375" s="8"/>
      <c r="I375" s="8"/>
      <c r="J375" s="8"/>
      <c r="K375" s="8"/>
      <c r="L375" s="8"/>
      <c r="M375" s="8"/>
      <c r="N375" s="8"/>
      <c r="O375" s="8"/>
      <c r="P375" s="8"/>
    </row>
    <row r="376" spans="1:16" s="41" customFormat="1" ht="10.050000000000001" customHeight="1" x14ac:dyDescent="0.25">
      <c r="A376" s="1"/>
      <c r="B376" s="8"/>
      <c r="C376" s="8"/>
      <c r="D376" s="8"/>
      <c r="E376" s="8"/>
      <c r="F376" s="8"/>
      <c r="G376" s="8"/>
      <c r="H376" s="8"/>
      <c r="I376" s="8"/>
      <c r="J376" s="8"/>
      <c r="K376" s="8"/>
      <c r="L376" s="8"/>
      <c r="M376" s="8"/>
      <c r="N376" s="8"/>
      <c r="O376" s="8"/>
      <c r="P376" s="8"/>
    </row>
    <row r="377" spans="1:16" s="41" customFormat="1" ht="10.050000000000001" customHeight="1" x14ac:dyDescent="0.25">
      <c r="A377" s="1"/>
      <c r="B377" s="8"/>
      <c r="C377" s="8"/>
      <c r="D377" s="8"/>
      <c r="E377" s="8"/>
      <c r="F377" s="8"/>
      <c r="G377" s="8"/>
      <c r="H377" s="8"/>
      <c r="I377" s="8"/>
      <c r="J377" s="8"/>
      <c r="K377" s="8"/>
      <c r="L377" s="8"/>
      <c r="M377" s="8"/>
      <c r="N377" s="8"/>
      <c r="O377" s="8"/>
      <c r="P377" s="8"/>
    </row>
    <row r="378" spans="1:16" s="41" customFormat="1" ht="10.050000000000001" customHeight="1" x14ac:dyDescent="0.25">
      <c r="A378" s="1"/>
      <c r="B378" s="8"/>
      <c r="C378" s="8"/>
      <c r="D378" s="8"/>
      <c r="E378" s="8"/>
      <c r="F378" s="8"/>
      <c r="G378" s="8"/>
      <c r="H378" s="8"/>
      <c r="I378" s="8"/>
      <c r="J378" s="8"/>
      <c r="K378" s="8"/>
      <c r="L378" s="8"/>
      <c r="M378" s="8"/>
      <c r="N378" s="8"/>
      <c r="O378" s="8"/>
      <c r="P378" s="8"/>
    </row>
    <row r="379" spans="1:16" s="41" customFormat="1" ht="26.4" customHeight="1" x14ac:dyDescent="0.25">
      <c r="A379" s="8"/>
      <c r="B379" s="2" t="s">
        <v>35</v>
      </c>
      <c r="C379" s="477" t="s">
        <v>388</v>
      </c>
      <c r="D379" s="477"/>
      <c r="E379" s="477"/>
      <c r="F379" s="477"/>
      <c r="G379" s="477"/>
      <c r="H379" s="477"/>
      <c r="I379" s="477"/>
      <c r="J379" s="477"/>
      <c r="K379" s="477"/>
      <c r="L379" s="477"/>
      <c r="M379" s="477"/>
      <c r="N379" s="477"/>
      <c r="O379" s="477"/>
      <c r="P379" s="477"/>
    </row>
    <row r="381" spans="1:16" ht="22.95" customHeight="1" x14ac:dyDescent="0.25">
      <c r="A381" s="41"/>
      <c r="B381" s="87"/>
      <c r="C381" s="605" t="s">
        <v>154</v>
      </c>
      <c r="D381" s="606"/>
      <c r="E381" s="606"/>
      <c r="F381" s="606"/>
      <c r="G381" s="606"/>
      <c r="H381" s="606"/>
      <c r="I381" s="606"/>
      <c r="J381" s="606"/>
      <c r="K381" s="606"/>
      <c r="L381" s="606"/>
      <c r="M381" s="606"/>
      <c r="N381" s="606"/>
      <c r="O381" s="606"/>
      <c r="P381" s="606"/>
    </row>
    <row r="382" spans="1:16" x14ac:dyDescent="0.25">
      <c r="A382" s="41"/>
      <c r="B382" s="87"/>
      <c r="C382" s="87"/>
      <c r="D382" s="87"/>
      <c r="E382" s="87"/>
      <c r="F382" s="87"/>
      <c r="G382" s="87"/>
      <c r="H382" s="87"/>
      <c r="I382" s="87"/>
      <c r="J382" s="87"/>
      <c r="K382" s="87"/>
      <c r="L382" s="87"/>
      <c r="M382" s="87"/>
      <c r="N382" s="87"/>
      <c r="O382" s="87"/>
      <c r="P382" s="87"/>
    </row>
    <row r="383" spans="1:16" ht="37.950000000000003" customHeight="1" x14ac:dyDescent="0.25">
      <c r="A383" s="41"/>
      <c r="B383" s="87"/>
      <c r="C383" s="607" t="s">
        <v>540</v>
      </c>
      <c r="D383" s="604"/>
      <c r="E383" s="604"/>
      <c r="F383" s="604"/>
      <c r="G383" s="604"/>
      <c r="H383" s="604"/>
      <c r="I383" s="604"/>
      <c r="J383" s="604"/>
      <c r="K383" s="604"/>
      <c r="L383" s="604"/>
      <c r="M383" s="604"/>
      <c r="N383" s="604"/>
      <c r="O383" s="604"/>
      <c r="P383" s="604"/>
    </row>
    <row r="384" spans="1:16" ht="7.95" customHeight="1" x14ac:dyDescent="0.25">
      <c r="A384" s="41"/>
      <c r="B384" s="85"/>
      <c r="C384" s="85"/>
      <c r="D384" s="85"/>
      <c r="E384" s="85"/>
      <c r="F384" s="85"/>
      <c r="G384" s="85"/>
      <c r="H384" s="85"/>
      <c r="I384" s="85"/>
      <c r="J384" s="85"/>
      <c r="K384" s="85"/>
      <c r="L384" s="85"/>
      <c r="M384" s="85"/>
      <c r="N384" s="85"/>
      <c r="O384" s="85"/>
      <c r="P384" s="85"/>
    </row>
    <row r="385" spans="1:16" x14ac:dyDescent="0.2">
      <c r="A385" s="41"/>
      <c r="B385" s="260"/>
      <c r="C385" s="260"/>
      <c r="D385" s="260"/>
      <c r="E385" s="488" t="s">
        <v>314</v>
      </c>
      <c r="F385" s="489"/>
      <c r="G385" s="489"/>
      <c r="H385" s="490"/>
      <c r="I385" s="389">
        <v>7150935.4100000001</v>
      </c>
      <c r="J385" s="390"/>
      <c r="K385" s="391"/>
      <c r="L385" s="260"/>
      <c r="M385" s="260"/>
      <c r="N385" s="260"/>
      <c r="O385" s="260"/>
      <c r="P385" s="260"/>
    </row>
    <row r="386" spans="1:16" x14ac:dyDescent="0.2">
      <c r="A386" s="41"/>
      <c r="B386" s="260"/>
      <c r="C386" s="260"/>
      <c r="D386" s="260"/>
      <c r="E386" s="467" t="s">
        <v>317</v>
      </c>
      <c r="F386" s="468"/>
      <c r="G386" s="468"/>
      <c r="H386" s="469"/>
      <c r="I386" s="389">
        <f>J47</f>
        <v>0</v>
      </c>
      <c r="J386" s="390"/>
      <c r="K386" s="391"/>
      <c r="L386" s="260"/>
      <c r="M386" s="260"/>
      <c r="N386" s="260"/>
      <c r="O386" s="260"/>
      <c r="P386" s="260"/>
    </row>
    <row r="387" spans="1:16" x14ac:dyDescent="0.2">
      <c r="A387" s="41"/>
      <c r="B387" s="260"/>
      <c r="C387" s="260"/>
      <c r="D387" s="260"/>
      <c r="E387" s="467" t="s">
        <v>318</v>
      </c>
      <c r="F387" s="468"/>
      <c r="G387" s="468"/>
      <c r="H387" s="469"/>
      <c r="I387" s="389">
        <f t="shared" ref="I387" si="13">J48</f>
        <v>0</v>
      </c>
      <c r="J387" s="390"/>
      <c r="K387" s="391"/>
      <c r="L387" s="260"/>
      <c r="M387" s="260"/>
      <c r="N387" s="260"/>
      <c r="O387" s="260"/>
      <c r="P387" s="260"/>
    </row>
    <row r="388" spans="1:16" ht="12" x14ac:dyDescent="0.25">
      <c r="A388" s="41"/>
      <c r="B388" s="260"/>
      <c r="C388" s="260"/>
      <c r="D388" s="260"/>
      <c r="E388" s="599" t="s">
        <v>313</v>
      </c>
      <c r="F388" s="600"/>
      <c r="G388" s="600"/>
      <c r="H388" s="601"/>
      <c r="I388" s="500">
        <f>I385+I386-I387</f>
        <v>7150935.4100000001</v>
      </c>
      <c r="J388" s="501"/>
      <c r="K388" s="502"/>
      <c r="L388" s="260"/>
      <c r="M388" s="260"/>
      <c r="N388" s="260"/>
      <c r="O388" s="260"/>
      <c r="P388" s="260"/>
    </row>
    <row r="389" spans="1:16" ht="7.95" customHeight="1" x14ac:dyDescent="0.25">
      <c r="A389" s="41"/>
      <c r="B389" s="260"/>
      <c r="C389" s="260"/>
      <c r="D389" s="260"/>
      <c r="E389" s="260"/>
      <c r="F389" s="260"/>
      <c r="G389" s="260"/>
      <c r="H389" s="260"/>
      <c r="I389" s="287"/>
      <c r="J389" s="287"/>
      <c r="K389" s="287"/>
      <c r="L389" s="260"/>
      <c r="M389" s="260"/>
      <c r="N389" s="260"/>
      <c r="O389" s="260"/>
      <c r="P389" s="260"/>
    </row>
    <row r="390" spans="1:16" ht="7.95" customHeight="1" x14ac:dyDescent="0.25">
      <c r="A390" s="41"/>
      <c r="B390" s="260"/>
      <c r="C390" s="260"/>
      <c r="D390" s="260"/>
      <c r="E390" s="260"/>
      <c r="F390" s="260"/>
      <c r="G390" s="260"/>
      <c r="H390" s="260"/>
      <c r="I390" s="287"/>
      <c r="J390" s="287"/>
      <c r="K390" s="287"/>
      <c r="L390" s="260"/>
      <c r="M390" s="260"/>
      <c r="N390" s="260"/>
      <c r="O390" s="260"/>
      <c r="P390" s="260"/>
    </row>
    <row r="391" spans="1:16" x14ac:dyDescent="0.2">
      <c r="A391" s="41"/>
      <c r="B391" s="260"/>
      <c r="C391" s="260"/>
      <c r="D391" s="260"/>
      <c r="E391" s="488" t="s">
        <v>315</v>
      </c>
      <c r="F391" s="489"/>
      <c r="G391" s="489"/>
      <c r="H391" s="490"/>
      <c r="I391" s="389">
        <v>10238031.08</v>
      </c>
      <c r="J391" s="390"/>
      <c r="K391" s="391"/>
      <c r="L391" s="260"/>
      <c r="M391" s="260"/>
      <c r="N391" s="260"/>
      <c r="O391" s="260"/>
      <c r="P391" s="260"/>
    </row>
    <row r="392" spans="1:16" x14ac:dyDescent="0.2">
      <c r="A392" s="41"/>
      <c r="B392" s="260"/>
      <c r="C392" s="260"/>
      <c r="D392" s="260"/>
      <c r="E392" s="467" t="s">
        <v>316</v>
      </c>
      <c r="F392" s="468"/>
      <c r="G392" s="468"/>
      <c r="H392" s="469"/>
      <c r="I392" s="389">
        <v>16709</v>
      </c>
      <c r="J392" s="390"/>
      <c r="K392" s="391"/>
      <c r="L392" s="260"/>
      <c r="M392" s="260"/>
      <c r="N392" s="260"/>
      <c r="O392" s="260"/>
      <c r="P392" s="260"/>
    </row>
    <row r="393" spans="1:16" x14ac:dyDescent="0.2">
      <c r="A393" s="41"/>
      <c r="B393" s="260"/>
      <c r="C393" s="260"/>
      <c r="D393" s="260"/>
      <c r="E393" s="467" t="s">
        <v>319</v>
      </c>
      <c r="F393" s="468"/>
      <c r="G393" s="468"/>
      <c r="H393" s="469"/>
      <c r="I393" s="389">
        <v>1251749.79</v>
      </c>
      <c r="J393" s="390"/>
      <c r="K393" s="391"/>
      <c r="L393" s="260"/>
      <c r="M393" s="260"/>
      <c r="N393" s="260"/>
      <c r="O393" s="260"/>
      <c r="P393" s="260"/>
    </row>
    <row r="394" spans="1:16" ht="12" x14ac:dyDescent="0.25">
      <c r="A394" s="41"/>
      <c r="B394" s="260"/>
      <c r="C394" s="260"/>
      <c r="D394" s="260"/>
      <c r="E394" s="599" t="s">
        <v>441</v>
      </c>
      <c r="F394" s="600"/>
      <c r="G394" s="600"/>
      <c r="H394" s="601"/>
      <c r="I394" s="500">
        <f>I391-I392+I393</f>
        <v>11473071.870000001</v>
      </c>
      <c r="J394" s="501"/>
      <c r="K394" s="502"/>
      <c r="L394" s="260"/>
      <c r="M394" s="260"/>
      <c r="N394" s="260"/>
      <c r="O394" s="260"/>
      <c r="P394" s="260"/>
    </row>
    <row r="395" spans="1:16" x14ac:dyDescent="0.25">
      <c r="A395" s="41"/>
      <c r="B395" s="260"/>
      <c r="C395" s="260"/>
      <c r="D395" s="260"/>
      <c r="E395" s="260"/>
      <c r="F395" s="260"/>
      <c r="G395" s="260"/>
      <c r="H395" s="260"/>
      <c r="I395" s="260"/>
      <c r="J395" s="260"/>
      <c r="K395" s="260"/>
      <c r="L395" s="260"/>
      <c r="M395" s="260"/>
      <c r="N395" s="260"/>
      <c r="O395" s="260"/>
      <c r="P395" s="260"/>
    </row>
    <row r="396" spans="1:16" ht="43.2" customHeight="1" x14ac:dyDescent="0.25">
      <c r="A396" s="41"/>
      <c r="B396" s="289"/>
      <c r="C396" s="667" t="s">
        <v>561</v>
      </c>
      <c r="D396" s="668"/>
      <c r="E396" s="668"/>
      <c r="F396" s="668"/>
      <c r="G396" s="668"/>
      <c r="H396" s="668"/>
      <c r="I396" s="668"/>
      <c r="J396" s="668"/>
      <c r="K396" s="668"/>
      <c r="L396" s="668"/>
      <c r="M396" s="668"/>
      <c r="N396" s="668"/>
      <c r="O396" s="668"/>
      <c r="P396" s="668"/>
    </row>
    <row r="397" spans="1:16" x14ac:dyDescent="0.25">
      <c r="A397" s="41"/>
      <c r="B397" s="289"/>
      <c r="C397" s="289"/>
      <c r="D397" s="289"/>
      <c r="E397" s="289"/>
      <c r="F397" s="289"/>
      <c r="G397" s="289"/>
      <c r="H397" s="289"/>
      <c r="I397" s="289"/>
      <c r="J397" s="289"/>
      <c r="K397" s="289"/>
      <c r="L397" s="289"/>
      <c r="M397" s="289"/>
      <c r="N397" s="289"/>
      <c r="O397" s="289"/>
      <c r="P397" s="289"/>
    </row>
    <row r="398" spans="1:16" x14ac:dyDescent="0.25">
      <c r="A398" s="41"/>
      <c r="B398" s="323"/>
      <c r="C398" s="323"/>
      <c r="D398" s="323"/>
      <c r="E398" s="323"/>
      <c r="F398" s="323"/>
      <c r="G398" s="323"/>
      <c r="H398" s="323"/>
      <c r="I398" s="323"/>
      <c r="J398" s="323"/>
      <c r="K398" s="323"/>
      <c r="L398" s="323"/>
      <c r="M398" s="323"/>
      <c r="N398" s="323"/>
      <c r="O398" s="323"/>
      <c r="P398" s="323"/>
    </row>
    <row r="399" spans="1:16" x14ac:dyDescent="0.25">
      <c r="A399" s="41"/>
      <c r="B399" s="323"/>
      <c r="C399" s="323"/>
      <c r="D399" s="323"/>
      <c r="E399" s="323"/>
      <c r="F399" s="323"/>
      <c r="G399" s="323"/>
      <c r="H399" s="323"/>
      <c r="I399" s="323"/>
      <c r="J399" s="323"/>
      <c r="K399" s="323"/>
      <c r="L399" s="323"/>
      <c r="M399" s="323"/>
      <c r="N399" s="323"/>
      <c r="O399" s="323"/>
      <c r="P399" s="323"/>
    </row>
    <row r="400" spans="1:16" x14ac:dyDescent="0.25">
      <c r="A400" s="41"/>
      <c r="B400" s="323"/>
      <c r="C400" s="323"/>
      <c r="D400" s="323"/>
      <c r="E400" s="323"/>
      <c r="F400" s="323"/>
      <c r="G400" s="323"/>
      <c r="H400" s="323"/>
      <c r="I400" s="323"/>
      <c r="J400" s="323"/>
      <c r="K400" s="323"/>
      <c r="L400" s="323"/>
      <c r="M400" s="323"/>
      <c r="N400" s="323"/>
      <c r="O400" s="323"/>
      <c r="P400" s="323"/>
    </row>
    <row r="401" spans="1:16" x14ac:dyDescent="0.25">
      <c r="A401" s="41"/>
      <c r="B401" s="323"/>
      <c r="C401" s="323"/>
      <c r="D401" s="323"/>
      <c r="E401" s="323"/>
      <c r="F401" s="323"/>
      <c r="G401" s="323"/>
      <c r="H401" s="323"/>
      <c r="I401" s="323"/>
      <c r="J401" s="323"/>
      <c r="K401" s="323"/>
      <c r="L401" s="323"/>
      <c r="M401" s="323"/>
      <c r="N401" s="323"/>
      <c r="O401" s="323"/>
      <c r="P401" s="323"/>
    </row>
    <row r="402" spans="1:16" x14ac:dyDescent="0.25">
      <c r="A402" s="41"/>
      <c r="B402" s="289"/>
      <c r="C402" s="289"/>
      <c r="D402" s="289"/>
      <c r="E402" s="289"/>
      <c r="F402" s="289"/>
      <c r="G402" s="289"/>
      <c r="H402" s="289"/>
      <c r="I402" s="289"/>
      <c r="J402" s="289"/>
      <c r="K402" s="289"/>
      <c r="L402" s="289"/>
      <c r="M402" s="289"/>
      <c r="N402" s="289"/>
      <c r="O402" s="289"/>
      <c r="P402" s="289"/>
    </row>
    <row r="403" spans="1:16" ht="12" x14ac:dyDescent="0.25">
      <c r="A403" s="478" t="s">
        <v>20</v>
      </c>
      <c r="B403" s="478"/>
      <c r="C403" s="478"/>
      <c r="D403" s="478"/>
      <c r="E403" s="478"/>
      <c r="F403" s="478"/>
      <c r="G403" s="478"/>
      <c r="H403" s="478"/>
      <c r="I403" s="478"/>
      <c r="J403" s="478"/>
      <c r="K403" s="478"/>
      <c r="L403" s="478"/>
      <c r="M403" s="478"/>
      <c r="N403" s="478"/>
      <c r="O403" s="478"/>
      <c r="P403" s="478"/>
    </row>
    <row r="404" spans="1:16" ht="12" x14ac:dyDescent="0.25">
      <c r="A404" s="2"/>
    </row>
    <row r="405" spans="1:16" ht="34.950000000000003" customHeight="1" x14ac:dyDescent="0.25">
      <c r="B405" s="86"/>
      <c r="C405" s="470" t="s">
        <v>155</v>
      </c>
      <c r="D405" s="471"/>
      <c r="E405" s="471"/>
      <c r="F405" s="471"/>
      <c r="G405" s="471"/>
      <c r="H405" s="471"/>
      <c r="I405" s="471"/>
      <c r="J405" s="471"/>
      <c r="K405" s="471"/>
      <c r="L405" s="471"/>
      <c r="M405" s="471"/>
      <c r="N405" s="471"/>
      <c r="O405" s="471"/>
      <c r="P405" s="471"/>
    </row>
    <row r="406" spans="1:16" x14ac:dyDescent="0.25">
      <c r="B406" s="86"/>
      <c r="C406" s="86"/>
      <c r="D406" s="86"/>
      <c r="E406" s="86"/>
      <c r="F406" s="86"/>
      <c r="G406" s="86"/>
      <c r="H406" s="86"/>
      <c r="I406" s="86"/>
      <c r="J406" s="86"/>
      <c r="K406" s="86"/>
      <c r="L406" s="86"/>
      <c r="M406" s="86"/>
      <c r="N406" s="86"/>
      <c r="O406" s="86"/>
      <c r="P406" s="86"/>
    </row>
    <row r="407" spans="1:16" x14ac:dyDescent="0.25">
      <c r="B407" s="45"/>
      <c r="C407" s="1" t="s">
        <v>21</v>
      </c>
      <c r="D407" s="45"/>
      <c r="E407" s="45"/>
      <c r="F407" s="45"/>
      <c r="G407" s="45"/>
      <c r="H407" s="45"/>
      <c r="I407" s="45"/>
      <c r="J407" s="45"/>
      <c r="K407" s="45"/>
      <c r="L407" s="45"/>
      <c r="M407" s="45"/>
      <c r="N407" s="45"/>
      <c r="O407" s="45"/>
      <c r="P407" s="45"/>
    </row>
    <row r="408" spans="1:16" ht="12" customHeight="1" x14ac:dyDescent="0.25"/>
    <row r="409" spans="1:16" ht="12" x14ac:dyDescent="0.25">
      <c r="B409" s="2" t="s">
        <v>22</v>
      </c>
    </row>
    <row r="410" spans="1:16" x14ac:dyDescent="0.25">
      <c r="C410" s="3" t="s">
        <v>23</v>
      </c>
    </row>
    <row r="411" spans="1:16" s="26" customFormat="1" ht="12" x14ac:dyDescent="0.25">
      <c r="A411" s="8"/>
      <c r="B411" s="8"/>
      <c r="C411" s="346" t="s">
        <v>321</v>
      </c>
      <c r="D411" s="347"/>
      <c r="E411" s="347"/>
      <c r="F411" s="347"/>
      <c r="G411" s="347"/>
      <c r="H411" s="347"/>
      <c r="I411" s="347"/>
      <c r="J411" s="347"/>
      <c r="K411" s="347"/>
      <c r="L411" s="347"/>
      <c r="M411" s="347"/>
      <c r="N411" s="347"/>
      <c r="O411" s="348"/>
      <c r="P411" s="348"/>
    </row>
    <row r="412" spans="1:16" s="26" customFormat="1" ht="12" customHeight="1" x14ac:dyDescent="0.25">
      <c r="A412" s="8"/>
      <c r="B412" s="8"/>
      <c r="C412" s="8"/>
      <c r="D412" s="8"/>
      <c r="E412" s="8"/>
      <c r="F412" s="8"/>
      <c r="G412" s="8"/>
      <c r="H412" s="8"/>
      <c r="I412" s="8"/>
      <c r="J412" s="8"/>
      <c r="K412" s="8"/>
      <c r="L412" s="8"/>
      <c r="M412" s="8"/>
      <c r="N412" s="8"/>
      <c r="O412" s="8"/>
      <c r="P412" s="8"/>
    </row>
    <row r="413" spans="1:16" x14ac:dyDescent="0.25">
      <c r="C413" s="1" t="s">
        <v>24</v>
      </c>
    </row>
    <row r="414" spans="1:16" s="26" customFormat="1" ht="12" x14ac:dyDescent="0.25">
      <c r="A414" s="8"/>
      <c r="B414" s="8"/>
      <c r="C414" s="346" t="s">
        <v>320</v>
      </c>
      <c r="D414" s="347"/>
      <c r="E414" s="347"/>
      <c r="F414" s="347"/>
      <c r="G414" s="347"/>
      <c r="H414" s="347"/>
      <c r="I414" s="347"/>
      <c r="J414" s="347"/>
      <c r="K414" s="347"/>
      <c r="L414" s="347"/>
      <c r="M414" s="347"/>
      <c r="N414" s="347"/>
      <c r="O414" s="348"/>
      <c r="P414" s="348"/>
    </row>
    <row r="415" spans="1:16" s="26" customFormat="1" ht="12" x14ac:dyDescent="0.25">
      <c r="A415" s="8"/>
      <c r="B415" s="8"/>
      <c r="C415" s="207"/>
      <c r="D415" s="210"/>
      <c r="E415" s="210"/>
      <c r="F415" s="210"/>
      <c r="G415" s="210"/>
      <c r="H415" s="210"/>
      <c r="I415" s="210"/>
      <c r="J415" s="210"/>
      <c r="K415" s="210"/>
      <c r="L415" s="210"/>
      <c r="M415" s="210"/>
      <c r="N415" s="210"/>
      <c r="O415" s="211"/>
      <c r="P415" s="211"/>
    </row>
    <row r="416" spans="1:16" s="26" customFormat="1" ht="12" x14ac:dyDescent="0.25">
      <c r="A416" s="8"/>
      <c r="B416" s="8"/>
      <c r="C416" s="320"/>
      <c r="D416" s="319"/>
      <c r="E416" s="319"/>
      <c r="F416" s="319"/>
      <c r="G416" s="319"/>
      <c r="H416" s="319"/>
      <c r="I416" s="319"/>
      <c r="J416" s="319"/>
      <c r="K416" s="319"/>
      <c r="L416" s="319"/>
      <c r="M416" s="319"/>
      <c r="N416" s="319"/>
      <c r="O416" s="321"/>
      <c r="P416" s="321"/>
    </row>
    <row r="417" spans="1:16" s="26" customFormat="1" ht="12" x14ac:dyDescent="0.25">
      <c r="A417" s="8"/>
      <c r="B417" s="8"/>
      <c r="C417" s="320"/>
      <c r="D417" s="319"/>
      <c r="E417" s="319"/>
      <c r="F417" s="319"/>
      <c r="G417" s="319"/>
      <c r="H417" s="319"/>
      <c r="I417" s="319"/>
      <c r="J417" s="319"/>
      <c r="K417" s="319"/>
      <c r="L417" s="319"/>
      <c r="M417" s="319"/>
      <c r="N417" s="319"/>
      <c r="O417" s="321"/>
      <c r="P417" s="321"/>
    </row>
    <row r="418" spans="1:16" s="26" customFormat="1" ht="12" x14ac:dyDescent="0.25">
      <c r="A418" s="8"/>
      <c r="B418" s="8"/>
      <c r="C418" s="320"/>
      <c r="D418" s="319"/>
      <c r="E418" s="319"/>
      <c r="F418" s="319"/>
      <c r="G418" s="319"/>
      <c r="H418" s="319"/>
      <c r="I418" s="319"/>
      <c r="J418" s="319"/>
      <c r="K418" s="319"/>
      <c r="L418" s="319"/>
      <c r="M418" s="319"/>
      <c r="N418" s="319"/>
      <c r="O418" s="321"/>
      <c r="P418" s="321"/>
    </row>
    <row r="419" spans="1:16" ht="12" x14ac:dyDescent="0.25">
      <c r="A419" s="478" t="s">
        <v>25</v>
      </c>
      <c r="B419" s="478"/>
      <c r="C419" s="478"/>
      <c r="D419" s="478"/>
      <c r="E419" s="478"/>
      <c r="F419" s="478"/>
      <c r="G419" s="478"/>
      <c r="H419" s="478"/>
      <c r="I419" s="478"/>
      <c r="J419" s="478"/>
      <c r="K419" s="478"/>
      <c r="L419" s="478"/>
      <c r="M419" s="478"/>
      <c r="N419" s="478"/>
      <c r="O419" s="478"/>
      <c r="P419" s="478"/>
    </row>
    <row r="420" spans="1:16" s="26" customFormat="1" ht="12" x14ac:dyDescent="0.25">
      <c r="A420" s="4"/>
      <c r="B420" s="4"/>
      <c r="C420" s="4"/>
      <c r="D420" s="4"/>
      <c r="E420" s="6"/>
      <c r="F420" s="4"/>
      <c r="G420" s="6"/>
      <c r="H420" s="4"/>
      <c r="I420" s="6"/>
      <c r="J420" s="4"/>
      <c r="K420" s="6"/>
      <c r="L420" s="4"/>
      <c r="M420" s="6"/>
      <c r="N420" s="4"/>
      <c r="O420" s="6"/>
      <c r="P420" s="4"/>
    </row>
    <row r="421" spans="1:16" s="26" customFormat="1" ht="12" x14ac:dyDescent="0.25">
      <c r="A421" s="2"/>
      <c r="B421" s="22" t="s">
        <v>371</v>
      </c>
      <c r="C421" s="13" t="s">
        <v>370</v>
      </c>
      <c r="D421" s="8"/>
      <c r="E421" s="8"/>
      <c r="F421" s="8"/>
      <c r="G421" s="8"/>
      <c r="H421" s="8"/>
      <c r="I421" s="8"/>
      <c r="J421" s="8"/>
      <c r="K421" s="8"/>
      <c r="L421" s="8"/>
      <c r="M421" s="8"/>
      <c r="N421" s="8"/>
      <c r="O421" s="8"/>
      <c r="P421" s="8"/>
    </row>
    <row r="422" spans="1:16" ht="43.2" customHeight="1" x14ac:dyDescent="0.25">
      <c r="A422" s="26"/>
      <c r="B422" s="192"/>
      <c r="C422" s="472" t="s">
        <v>369</v>
      </c>
      <c r="D422" s="473"/>
      <c r="E422" s="473"/>
      <c r="F422" s="473"/>
      <c r="G422" s="473"/>
      <c r="H422" s="473"/>
      <c r="I422" s="473"/>
      <c r="J422" s="473"/>
      <c r="K422" s="473"/>
      <c r="L422" s="473"/>
      <c r="M422" s="473"/>
      <c r="N422" s="473"/>
      <c r="O422" s="473"/>
      <c r="P422" s="473"/>
    </row>
    <row r="423" spans="1:16" s="26" customFormat="1" x14ac:dyDescent="0.25">
      <c r="A423" s="1"/>
      <c r="B423" s="8"/>
      <c r="C423" s="8"/>
      <c r="D423" s="8"/>
      <c r="E423" s="8"/>
      <c r="F423" s="8"/>
      <c r="G423" s="8"/>
      <c r="H423" s="8"/>
      <c r="I423" s="8"/>
      <c r="J423" s="8"/>
      <c r="K423" s="8"/>
      <c r="L423" s="8"/>
      <c r="M423" s="8"/>
      <c r="N423" s="8"/>
      <c r="O423" s="8"/>
      <c r="P423" s="8"/>
    </row>
    <row r="424" spans="1:16" ht="12" x14ac:dyDescent="0.25">
      <c r="B424" s="22" t="s">
        <v>39</v>
      </c>
      <c r="C424" s="13" t="s">
        <v>40</v>
      </c>
    </row>
    <row r="425" spans="1:16" ht="35.25" customHeight="1" x14ac:dyDescent="0.2">
      <c r="A425" s="2"/>
      <c r="B425" s="89"/>
      <c r="C425" s="339" t="s">
        <v>541</v>
      </c>
      <c r="D425" s="356"/>
      <c r="E425" s="356"/>
      <c r="F425" s="356"/>
      <c r="G425" s="356"/>
      <c r="H425" s="356"/>
      <c r="I425" s="356"/>
      <c r="J425" s="356"/>
      <c r="K425" s="356"/>
      <c r="L425" s="356"/>
      <c r="M425" s="356"/>
      <c r="N425" s="356"/>
      <c r="O425" s="356"/>
      <c r="P425" s="356"/>
    </row>
    <row r="426" spans="1:16" ht="12" customHeight="1" x14ac:dyDescent="0.2">
      <c r="A426" s="2"/>
      <c r="B426" s="324"/>
      <c r="C426" s="324"/>
      <c r="D426" s="328"/>
      <c r="E426" s="328"/>
      <c r="F426" s="328"/>
      <c r="G426" s="328"/>
      <c r="H426" s="328"/>
      <c r="I426" s="328"/>
      <c r="J426" s="328"/>
      <c r="K426" s="328"/>
      <c r="L426" s="328"/>
      <c r="M426" s="328"/>
      <c r="N426" s="328"/>
      <c r="O426" s="328"/>
      <c r="P426" s="328"/>
    </row>
    <row r="427" spans="1:16" ht="12" customHeight="1" x14ac:dyDescent="0.2">
      <c r="A427" s="2"/>
      <c r="B427" s="324"/>
      <c r="C427" s="324"/>
      <c r="D427" s="328"/>
      <c r="E427" s="328"/>
      <c r="F427" s="328"/>
      <c r="G427" s="328"/>
      <c r="H427" s="328"/>
      <c r="I427" s="328"/>
      <c r="J427" s="328"/>
      <c r="K427" s="328"/>
      <c r="L427" s="328"/>
      <c r="M427" s="328"/>
      <c r="N427" s="328"/>
      <c r="O427" s="328"/>
      <c r="P427" s="328"/>
    </row>
    <row r="428" spans="1:16" ht="12" customHeight="1" x14ac:dyDescent="0.2">
      <c r="A428" s="2"/>
      <c r="B428" s="324"/>
      <c r="C428" s="324"/>
      <c r="D428" s="328"/>
      <c r="E428" s="328"/>
      <c r="F428" s="328"/>
      <c r="G428" s="328"/>
      <c r="H428" s="328"/>
      <c r="I428" s="328"/>
      <c r="J428" s="328"/>
      <c r="K428" s="328"/>
      <c r="L428" s="328"/>
      <c r="M428" s="328"/>
      <c r="N428" s="328"/>
      <c r="O428" s="328"/>
      <c r="P428" s="328"/>
    </row>
    <row r="429" spans="1:16" ht="12" customHeight="1" x14ac:dyDescent="0.2">
      <c r="A429" s="2"/>
      <c r="B429" s="324"/>
      <c r="C429" s="324"/>
      <c r="D429" s="328"/>
      <c r="E429" s="328"/>
      <c r="F429" s="328"/>
      <c r="G429" s="328"/>
      <c r="H429" s="328"/>
      <c r="I429" s="328"/>
      <c r="J429" s="328"/>
      <c r="K429" s="328"/>
      <c r="L429" s="328"/>
      <c r="M429" s="328"/>
      <c r="N429" s="328"/>
      <c r="O429" s="328"/>
      <c r="P429" s="328"/>
    </row>
    <row r="430" spans="1:16" ht="12" customHeight="1" x14ac:dyDescent="0.2">
      <c r="A430" s="2"/>
      <c r="B430" s="324"/>
      <c r="C430" s="324"/>
      <c r="D430" s="328"/>
      <c r="E430" s="328"/>
      <c r="F430" s="328"/>
      <c r="G430" s="328"/>
      <c r="H430" s="328"/>
      <c r="I430" s="328"/>
      <c r="J430" s="328"/>
      <c r="K430" s="328"/>
      <c r="L430" s="328"/>
      <c r="M430" s="328"/>
      <c r="N430" s="328"/>
      <c r="O430" s="328"/>
      <c r="P430" s="328"/>
    </row>
    <row r="431" spans="1:16" ht="12" customHeight="1" x14ac:dyDescent="0.2">
      <c r="A431" s="2"/>
      <c r="B431" s="324"/>
      <c r="C431" s="324"/>
      <c r="D431" s="328"/>
      <c r="E431" s="328"/>
      <c r="F431" s="328"/>
      <c r="G431" s="328"/>
      <c r="H431" s="328"/>
      <c r="I431" s="328"/>
      <c r="J431" s="328"/>
      <c r="K431" s="328"/>
      <c r="L431" s="328"/>
      <c r="M431" s="328"/>
      <c r="N431" s="328"/>
      <c r="O431" s="328"/>
      <c r="P431" s="328"/>
    </row>
    <row r="432" spans="1:16" ht="12" x14ac:dyDescent="0.25">
      <c r="A432" s="2"/>
    </row>
    <row r="433" spans="1:16" ht="12" x14ac:dyDescent="0.25">
      <c r="B433" s="22" t="s">
        <v>41</v>
      </c>
      <c r="C433" s="13" t="s">
        <v>42</v>
      </c>
    </row>
    <row r="434" spans="1:16" s="26" customFormat="1" ht="108.75" customHeight="1" x14ac:dyDescent="0.25">
      <c r="A434" s="2"/>
      <c r="B434" s="8"/>
      <c r="C434" s="370" t="s">
        <v>322</v>
      </c>
      <c r="D434" s="365"/>
      <c r="E434" s="365"/>
      <c r="F434" s="365"/>
      <c r="G434" s="365"/>
      <c r="H434" s="365"/>
      <c r="I434" s="365"/>
      <c r="J434" s="365"/>
      <c r="K434" s="365"/>
      <c r="L434" s="365"/>
      <c r="M434" s="365"/>
      <c r="N434" s="365"/>
      <c r="O434" s="366"/>
      <c r="P434" s="366"/>
    </row>
    <row r="435" spans="1:16" s="26" customFormat="1" ht="12" customHeight="1" x14ac:dyDescent="0.25">
      <c r="A435" s="2"/>
      <c r="B435" s="8"/>
      <c r="C435" s="158"/>
      <c r="D435" s="159"/>
      <c r="E435" s="159"/>
      <c r="F435" s="159"/>
      <c r="G435" s="159"/>
      <c r="H435" s="159"/>
      <c r="I435" s="159"/>
      <c r="J435" s="159"/>
      <c r="K435" s="159"/>
      <c r="L435" s="159"/>
      <c r="M435" s="159"/>
      <c r="N435" s="159"/>
      <c r="O435" s="8"/>
      <c r="P435" s="8"/>
    </row>
    <row r="436" spans="1:16" s="26" customFormat="1" ht="73.95" customHeight="1" x14ac:dyDescent="0.25">
      <c r="A436" s="2"/>
      <c r="B436" s="8"/>
      <c r="C436" s="370" t="s">
        <v>323</v>
      </c>
      <c r="D436" s="365"/>
      <c r="E436" s="365"/>
      <c r="F436" s="365"/>
      <c r="G436" s="365"/>
      <c r="H436" s="365"/>
      <c r="I436" s="365"/>
      <c r="J436" s="365"/>
      <c r="K436" s="365"/>
      <c r="L436" s="365"/>
      <c r="M436" s="365"/>
      <c r="N436" s="365"/>
      <c r="O436" s="366"/>
      <c r="P436" s="366"/>
    </row>
    <row r="437" spans="1:16" s="26" customFormat="1" ht="12" customHeight="1" x14ac:dyDescent="0.25">
      <c r="A437" s="2"/>
      <c r="B437" s="8"/>
      <c r="C437" s="158"/>
      <c r="D437" s="158"/>
      <c r="E437" s="158"/>
      <c r="F437" s="158"/>
      <c r="G437" s="158"/>
      <c r="H437" s="158"/>
      <c r="I437" s="158"/>
      <c r="J437" s="158"/>
      <c r="K437" s="158"/>
      <c r="L437" s="158"/>
      <c r="M437" s="158"/>
      <c r="N437" s="158"/>
      <c r="O437" s="8"/>
      <c r="P437" s="8"/>
    </row>
    <row r="438" spans="1:16" s="26" customFormat="1" ht="34.5" customHeight="1" x14ac:dyDescent="0.25">
      <c r="A438" s="2"/>
      <c r="B438" s="8"/>
      <c r="C438" s="370" t="s">
        <v>501</v>
      </c>
      <c r="D438" s="365"/>
      <c r="E438" s="365"/>
      <c r="F438" s="365"/>
      <c r="G438" s="365"/>
      <c r="H438" s="365"/>
      <c r="I438" s="365"/>
      <c r="J438" s="365"/>
      <c r="K438" s="365"/>
      <c r="L438" s="365"/>
      <c r="M438" s="365"/>
      <c r="N438" s="365"/>
      <c r="O438" s="366"/>
      <c r="P438" s="366"/>
    </row>
    <row r="439" spans="1:16" s="26" customFormat="1" ht="12" x14ac:dyDescent="0.25">
      <c r="A439" s="2"/>
      <c r="B439" s="8"/>
      <c r="C439" s="158"/>
      <c r="D439" s="158"/>
      <c r="E439" s="160"/>
      <c r="F439" s="160"/>
      <c r="G439" s="160"/>
      <c r="H439" s="160"/>
      <c r="I439" s="161"/>
      <c r="J439" s="161"/>
      <c r="K439" s="161"/>
      <c r="L439" s="161"/>
      <c r="M439" s="161"/>
      <c r="N439" s="158"/>
      <c r="O439" s="8"/>
      <c r="P439" s="8"/>
    </row>
    <row r="440" spans="1:16" s="26" customFormat="1" ht="61.2" customHeight="1" x14ac:dyDescent="0.25">
      <c r="A440" s="2"/>
      <c r="B440" s="8"/>
      <c r="C440" s="346" t="s">
        <v>542</v>
      </c>
      <c r="D440" s="462"/>
      <c r="E440" s="462"/>
      <c r="F440" s="462"/>
      <c r="G440" s="462"/>
      <c r="H440" s="462"/>
      <c r="I440" s="462"/>
      <c r="J440" s="462"/>
      <c r="K440" s="462"/>
      <c r="L440" s="462"/>
      <c r="M440" s="462"/>
      <c r="N440" s="462"/>
      <c r="O440" s="463"/>
      <c r="P440" s="463"/>
    </row>
    <row r="441" spans="1:16" s="26" customFormat="1" ht="7.95" customHeight="1" x14ac:dyDescent="0.25">
      <c r="A441" s="2"/>
      <c r="B441" s="8"/>
      <c r="C441" s="8"/>
      <c r="D441" s="8"/>
      <c r="E441" s="8"/>
      <c r="F441" s="8"/>
      <c r="G441" s="8"/>
      <c r="H441" s="8"/>
      <c r="I441" s="8"/>
      <c r="J441" s="8"/>
      <c r="K441" s="8"/>
      <c r="L441" s="8"/>
      <c r="M441" s="8"/>
      <c r="N441" s="8"/>
      <c r="O441" s="8"/>
      <c r="P441" s="8"/>
    </row>
    <row r="442" spans="1:16" s="26" customFormat="1" ht="25.2" customHeight="1" x14ac:dyDescent="0.25">
      <c r="A442" s="2"/>
      <c r="B442" s="8"/>
      <c r="C442" s="339" t="s">
        <v>500</v>
      </c>
      <c r="D442" s="365"/>
      <c r="E442" s="365"/>
      <c r="F442" s="365"/>
      <c r="G442" s="365"/>
      <c r="H442" s="365"/>
      <c r="I442" s="365"/>
      <c r="J442" s="365"/>
      <c r="K442" s="365"/>
      <c r="L442" s="365"/>
      <c r="M442" s="365"/>
      <c r="N442" s="365"/>
      <c r="O442" s="446"/>
      <c r="P442" s="446"/>
    </row>
    <row r="443" spans="1:16" s="26" customFormat="1" ht="25.2" customHeight="1" x14ac:dyDescent="0.25">
      <c r="A443" s="2"/>
      <c r="B443" s="8"/>
      <c r="C443" s="324"/>
      <c r="D443" s="322"/>
      <c r="E443" s="322"/>
      <c r="F443" s="322"/>
      <c r="G443" s="322"/>
      <c r="H443" s="322"/>
      <c r="I443" s="322"/>
      <c r="J443" s="322"/>
      <c r="K443" s="322"/>
      <c r="L443" s="322"/>
      <c r="M443" s="322"/>
      <c r="N443" s="322"/>
      <c r="O443" s="327"/>
      <c r="P443" s="327"/>
    </row>
    <row r="444" spans="1:16" s="26" customFormat="1" ht="9" customHeight="1" x14ac:dyDescent="0.25">
      <c r="A444" s="2"/>
      <c r="B444" s="8"/>
      <c r="C444" s="8"/>
      <c r="D444" s="8"/>
      <c r="E444" s="8"/>
      <c r="F444" s="8"/>
      <c r="G444" s="8"/>
      <c r="H444" s="8"/>
      <c r="I444" s="8"/>
      <c r="J444" s="8"/>
      <c r="K444" s="8"/>
      <c r="L444" s="8"/>
      <c r="M444" s="8"/>
      <c r="N444" s="8"/>
      <c r="O444" s="8"/>
      <c r="P444" s="8"/>
    </row>
    <row r="445" spans="1:16" ht="12" x14ac:dyDescent="0.25">
      <c r="B445" s="22" t="s">
        <v>43</v>
      </c>
      <c r="C445" s="13" t="s">
        <v>44</v>
      </c>
    </row>
    <row r="446" spans="1:16" x14ac:dyDescent="0.25">
      <c r="A446" s="26"/>
      <c r="C446" s="25" t="s">
        <v>26</v>
      </c>
      <c r="D446" s="26"/>
      <c r="E446" s="26"/>
      <c r="F446" s="26"/>
      <c r="G446" s="26"/>
      <c r="H446" s="26"/>
      <c r="I446" s="26"/>
      <c r="J446" s="26"/>
      <c r="K446" s="26"/>
      <c r="L446" s="26"/>
      <c r="M446" s="26"/>
      <c r="N446" s="26"/>
      <c r="O446" s="26"/>
      <c r="P446" s="26"/>
    </row>
    <row r="447" spans="1:16" ht="27.6" customHeight="1" x14ac:dyDescent="0.25">
      <c r="A447" s="26"/>
      <c r="B447" s="25"/>
      <c r="C447" s="461" t="s">
        <v>324</v>
      </c>
      <c r="D447" s="365"/>
      <c r="E447" s="365"/>
      <c r="F447" s="365"/>
      <c r="G447" s="365"/>
      <c r="H447" s="365"/>
      <c r="I447" s="365"/>
      <c r="J447" s="365"/>
      <c r="K447" s="365"/>
      <c r="L447" s="365"/>
      <c r="M447" s="365"/>
      <c r="N447" s="365"/>
      <c r="O447" s="366"/>
      <c r="P447" s="366"/>
    </row>
    <row r="448" spans="1:16" ht="7.95" customHeight="1" x14ac:dyDescent="0.25">
      <c r="A448" s="26"/>
      <c r="B448" s="25"/>
      <c r="C448" s="158"/>
      <c r="D448" s="162"/>
      <c r="E448" s="102"/>
      <c r="F448" s="102"/>
      <c r="G448" s="102"/>
      <c r="H448" s="102"/>
      <c r="I448" s="102"/>
      <c r="J448" s="102"/>
      <c r="K448" s="102"/>
      <c r="L448" s="102"/>
      <c r="M448" s="102"/>
      <c r="N448" s="102"/>
      <c r="O448" s="9"/>
      <c r="P448" s="9"/>
    </row>
    <row r="449" spans="1:16" ht="24.6" customHeight="1" x14ac:dyDescent="0.25">
      <c r="A449" s="26"/>
      <c r="B449" s="25"/>
      <c r="C449" s="461" t="s">
        <v>325</v>
      </c>
      <c r="D449" s="365"/>
      <c r="E449" s="365"/>
      <c r="F449" s="365"/>
      <c r="G449" s="365"/>
      <c r="H449" s="365"/>
      <c r="I449" s="365"/>
      <c r="J449" s="365"/>
      <c r="K449" s="365"/>
      <c r="L449" s="365"/>
      <c r="M449" s="365"/>
      <c r="N449" s="365"/>
      <c r="O449" s="366"/>
      <c r="P449" s="366"/>
    </row>
    <row r="450" spans="1:16" ht="12" customHeight="1" x14ac:dyDescent="0.25">
      <c r="A450" s="26"/>
      <c r="B450" s="25"/>
      <c r="C450" s="162"/>
      <c r="D450" s="92"/>
      <c r="E450" s="92"/>
      <c r="F450" s="92"/>
      <c r="G450" s="92"/>
      <c r="H450" s="92"/>
      <c r="I450" s="92"/>
      <c r="J450" s="92"/>
      <c r="K450" s="92"/>
      <c r="L450" s="92"/>
      <c r="M450" s="92"/>
      <c r="N450" s="92"/>
      <c r="O450" s="157"/>
      <c r="P450" s="157"/>
    </row>
    <row r="451" spans="1:16" ht="12" customHeight="1" x14ac:dyDescent="0.25">
      <c r="A451" s="26"/>
      <c r="B451" s="25"/>
      <c r="C451" s="461" t="s">
        <v>328</v>
      </c>
      <c r="D451" s="365"/>
      <c r="E451" s="365"/>
      <c r="F451" s="365"/>
      <c r="G451" s="365"/>
      <c r="H451" s="365"/>
      <c r="I451" s="365"/>
      <c r="J451" s="365"/>
      <c r="K451" s="365"/>
      <c r="L451" s="365"/>
      <c r="M451" s="365"/>
      <c r="N451" s="365"/>
      <c r="O451" s="366"/>
      <c r="P451" s="366"/>
    </row>
    <row r="452" spans="1:16" ht="12" customHeight="1" x14ac:dyDescent="0.25">
      <c r="A452" s="26"/>
      <c r="B452" s="25"/>
      <c r="C452" s="158"/>
      <c r="D452" s="162"/>
      <c r="E452" s="102"/>
      <c r="F452" s="102"/>
      <c r="G452" s="102"/>
      <c r="H452" s="102"/>
      <c r="I452" s="102"/>
      <c r="J452" s="102"/>
      <c r="K452" s="102"/>
      <c r="L452" s="102"/>
      <c r="M452" s="102"/>
      <c r="N452" s="102"/>
      <c r="O452" s="9"/>
      <c r="P452" s="9"/>
    </row>
    <row r="453" spans="1:16" ht="12" x14ac:dyDescent="0.25">
      <c r="A453" s="26"/>
      <c r="B453" s="25"/>
      <c r="C453" s="461" t="s">
        <v>326</v>
      </c>
      <c r="D453" s="365"/>
      <c r="E453" s="365"/>
      <c r="F453" s="365"/>
      <c r="G453" s="365"/>
      <c r="H453" s="365"/>
      <c r="I453" s="365"/>
      <c r="J453" s="365"/>
      <c r="K453" s="365"/>
      <c r="L453" s="365"/>
      <c r="M453" s="365"/>
      <c r="N453" s="365"/>
      <c r="O453" s="366"/>
      <c r="P453" s="366"/>
    </row>
    <row r="454" spans="1:16" ht="12" x14ac:dyDescent="0.25">
      <c r="A454" s="26"/>
      <c r="B454" s="25"/>
      <c r="C454" s="158"/>
      <c r="D454" s="158"/>
      <c r="E454" s="158"/>
      <c r="F454" s="158"/>
      <c r="G454" s="158"/>
      <c r="H454" s="158"/>
      <c r="I454" s="158"/>
      <c r="J454" s="158"/>
      <c r="K454" s="158"/>
      <c r="L454" s="158"/>
      <c r="M454" s="158"/>
      <c r="N454" s="158"/>
      <c r="O454" s="9"/>
      <c r="P454" s="9"/>
    </row>
    <row r="455" spans="1:16" ht="47.4" customHeight="1" x14ac:dyDescent="0.25">
      <c r="A455" s="26"/>
      <c r="B455" s="25"/>
      <c r="C455" s="370" t="s">
        <v>327</v>
      </c>
      <c r="D455" s="365"/>
      <c r="E455" s="365"/>
      <c r="F455" s="365"/>
      <c r="G455" s="365"/>
      <c r="H455" s="365"/>
      <c r="I455" s="365"/>
      <c r="J455" s="365"/>
      <c r="K455" s="365"/>
      <c r="L455" s="365"/>
      <c r="M455" s="365"/>
      <c r="N455" s="365"/>
      <c r="O455" s="366"/>
      <c r="P455" s="366"/>
    </row>
    <row r="456" spans="1:16" ht="12" customHeight="1" x14ac:dyDescent="0.25">
      <c r="A456" s="26"/>
      <c r="B456" s="25"/>
      <c r="C456" s="158"/>
      <c r="D456" s="158"/>
      <c r="E456" s="158"/>
      <c r="F456" s="158"/>
      <c r="G456" s="158"/>
      <c r="H456" s="158"/>
      <c r="I456" s="158"/>
      <c r="J456" s="158"/>
      <c r="K456" s="158"/>
      <c r="L456" s="158"/>
      <c r="M456" s="158"/>
      <c r="N456" s="158"/>
      <c r="O456" s="9"/>
      <c r="P456" s="9"/>
    </row>
    <row r="457" spans="1:16" s="26" customFormat="1" ht="12.6" x14ac:dyDescent="0.25">
      <c r="A457" s="2"/>
      <c r="B457" s="8"/>
      <c r="C457" s="460" t="s">
        <v>543</v>
      </c>
      <c r="D457" s="347"/>
      <c r="E457" s="365"/>
      <c r="F457" s="365"/>
      <c r="G457" s="365"/>
      <c r="H457" s="365"/>
      <c r="I457" s="365"/>
      <c r="J457" s="365"/>
      <c r="K457" s="365"/>
      <c r="L457" s="365"/>
      <c r="M457" s="365"/>
      <c r="N457" s="365"/>
      <c r="O457" s="366"/>
      <c r="P457" s="366"/>
    </row>
    <row r="458" spans="1:16" s="26" customFormat="1" ht="12" customHeight="1" x14ac:dyDescent="0.25">
      <c r="A458" s="2"/>
      <c r="B458" s="8"/>
      <c r="C458" s="158"/>
      <c r="D458" s="158"/>
      <c r="E458" s="158"/>
      <c r="F458" s="158"/>
      <c r="G458" s="158"/>
      <c r="H458" s="158"/>
      <c r="I458" s="158"/>
      <c r="J458" s="158"/>
      <c r="K458" s="158"/>
      <c r="L458" s="158"/>
      <c r="M458" s="158"/>
      <c r="N458" s="158"/>
      <c r="O458" s="8"/>
      <c r="P458" s="8"/>
    </row>
    <row r="459" spans="1:16" s="26" customFormat="1" ht="39" customHeight="1" x14ac:dyDescent="0.25">
      <c r="A459" s="2"/>
      <c r="B459" s="8"/>
      <c r="C459" s="460" t="s">
        <v>544</v>
      </c>
      <c r="D459" s="347"/>
      <c r="E459" s="347"/>
      <c r="F459" s="347"/>
      <c r="G459" s="347"/>
      <c r="H459" s="347"/>
      <c r="I459" s="347"/>
      <c r="J459" s="347"/>
      <c r="K459" s="347"/>
      <c r="L459" s="347"/>
      <c r="M459" s="347"/>
      <c r="N459" s="347"/>
      <c r="O459" s="366"/>
      <c r="P459" s="366"/>
    </row>
    <row r="460" spans="1:16" s="26" customFormat="1" ht="12" x14ac:dyDescent="0.25">
      <c r="A460" s="2"/>
      <c r="B460" s="8"/>
      <c r="C460" s="8"/>
      <c r="D460" s="8"/>
      <c r="E460" s="8"/>
      <c r="F460" s="8"/>
      <c r="G460" s="8"/>
      <c r="H460" s="8"/>
      <c r="I460" s="8"/>
      <c r="J460" s="8"/>
      <c r="K460" s="8"/>
      <c r="L460" s="8"/>
      <c r="M460" s="8"/>
      <c r="N460" s="8"/>
      <c r="O460" s="8"/>
      <c r="P460" s="8"/>
    </row>
    <row r="461" spans="1:16" s="26" customFormat="1" ht="12" x14ac:dyDescent="0.25">
      <c r="A461" s="1"/>
      <c r="B461" s="8"/>
      <c r="C461" s="460" t="s">
        <v>329</v>
      </c>
      <c r="D461" s="347"/>
      <c r="E461" s="365"/>
      <c r="F461" s="365"/>
      <c r="G461" s="365"/>
      <c r="H461" s="365"/>
      <c r="I461" s="365"/>
      <c r="J461" s="365"/>
      <c r="K461" s="365"/>
      <c r="L461" s="365"/>
      <c r="M461" s="365"/>
      <c r="N461" s="365"/>
      <c r="O461" s="366"/>
      <c r="P461" s="366"/>
    </row>
    <row r="462" spans="1:16" s="26" customFormat="1" ht="12" x14ac:dyDescent="0.25">
      <c r="A462" s="1"/>
      <c r="B462" s="8"/>
      <c r="C462" s="460" t="s">
        <v>330</v>
      </c>
      <c r="D462" s="347"/>
      <c r="E462" s="365"/>
      <c r="F462" s="365"/>
      <c r="G462" s="365"/>
      <c r="H462" s="365"/>
      <c r="I462" s="365"/>
      <c r="J462" s="365"/>
      <c r="K462" s="365"/>
      <c r="L462" s="365"/>
      <c r="M462" s="365"/>
      <c r="N462" s="365"/>
      <c r="O462" s="366"/>
      <c r="P462" s="366"/>
    </row>
    <row r="463" spans="1:16" s="26" customFormat="1" ht="12" x14ac:dyDescent="0.25">
      <c r="A463" s="1"/>
      <c r="B463" s="8"/>
      <c r="C463" s="460" t="s">
        <v>331</v>
      </c>
      <c r="D463" s="347"/>
      <c r="E463" s="365"/>
      <c r="F463" s="365"/>
      <c r="G463" s="365"/>
      <c r="H463" s="365"/>
      <c r="I463" s="365"/>
      <c r="J463" s="365"/>
      <c r="K463" s="365"/>
      <c r="L463" s="365"/>
      <c r="M463" s="365"/>
      <c r="N463" s="365"/>
      <c r="O463" s="366"/>
      <c r="P463" s="366"/>
    </row>
    <row r="464" spans="1:16" s="26" customFormat="1" ht="12" x14ac:dyDescent="0.25">
      <c r="A464" s="1"/>
      <c r="B464" s="8"/>
      <c r="C464" s="460" t="s">
        <v>332</v>
      </c>
      <c r="D464" s="347"/>
      <c r="E464" s="365"/>
      <c r="F464" s="365"/>
      <c r="G464" s="365"/>
      <c r="H464" s="365"/>
      <c r="I464" s="365"/>
      <c r="J464" s="365"/>
      <c r="K464" s="365"/>
      <c r="L464" s="365"/>
      <c r="M464" s="365"/>
      <c r="N464" s="365"/>
      <c r="O464" s="366"/>
      <c r="P464" s="366"/>
    </row>
    <row r="465" spans="1:16" s="26" customFormat="1" ht="12" x14ac:dyDescent="0.25">
      <c r="A465" s="1"/>
      <c r="B465" s="8"/>
      <c r="C465" s="460" t="s">
        <v>514</v>
      </c>
      <c r="D465" s="347"/>
      <c r="E465" s="365"/>
      <c r="F465" s="365"/>
      <c r="G465" s="365"/>
      <c r="H465" s="365"/>
      <c r="I465" s="365"/>
      <c r="J465" s="365"/>
      <c r="K465" s="365"/>
      <c r="L465" s="365"/>
      <c r="M465" s="365"/>
      <c r="N465" s="365"/>
      <c r="O465" s="366"/>
      <c r="P465" s="366"/>
    </row>
    <row r="466" spans="1:16" s="26" customFormat="1" ht="12" x14ac:dyDescent="0.25">
      <c r="A466" s="1"/>
      <c r="B466" s="8"/>
      <c r="C466" s="460" t="s">
        <v>545</v>
      </c>
      <c r="D466" s="347"/>
      <c r="E466" s="365"/>
      <c r="F466" s="365"/>
      <c r="G466" s="365"/>
      <c r="H466" s="365"/>
      <c r="I466" s="365"/>
      <c r="J466" s="365"/>
      <c r="K466" s="365"/>
      <c r="L466" s="365"/>
      <c r="M466" s="365"/>
      <c r="N466" s="365"/>
      <c r="O466" s="366"/>
      <c r="P466" s="366"/>
    </row>
    <row r="467" spans="1:16" s="26" customFormat="1" ht="12" x14ac:dyDescent="0.25">
      <c r="A467" s="1"/>
      <c r="B467" s="8"/>
      <c r="C467" s="102"/>
      <c r="D467" s="96"/>
      <c r="E467" s="92"/>
      <c r="F467" s="92"/>
      <c r="G467" s="92"/>
      <c r="H467" s="92"/>
      <c r="I467" s="92"/>
      <c r="J467" s="92"/>
      <c r="K467" s="92"/>
      <c r="L467" s="92"/>
      <c r="M467" s="92"/>
      <c r="N467" s="92"/>
      <c r="O467" s="157"/>
      <c r="P467" s="157"/>
    </row>
    <row r="468" spans="1:16" s="26" customFormat="1" x14ac:dyDescent="0.25">
      <c r="A468" s="8"/>
      <c r="B468" s="8"/>
      <c r="C468" s="364" t="s">
        <v>546</v>
      </c>
      <c r="D468" s="364"/>
      <c r="E468" s="364"/>
      <c r="F468" s="364"/>
      <c r="G468" s="364"/>
      <c r="H468" s="364"/>
      <c r="I468" s="364"/>
      <c r="J468" s="364"/>
      <c r="K468" s="364"/>
      <c r="L468" s="364"/>
      <c r="M468" s="364"/>
      <c r="N468" s="364"/>
      <c r="O468" s="364"/>
      <c r="P468" s="364"/>
    </row>
    <row r="469" spans="1:16" s="26" customFormat="1" x14ac:dyDescent="0.25">
      <c r="A469" s="8"/>
      <c r="B469" s="1"/>
      <c r="C469" s="8"/>
      <c r="D469" s="8"/>
      <c r="E469" s="8"/>
      <c r="F469" s="8"/>
      <c r="G469" s="8"/>
      <c r="H469" s="8"/>
      <c r="I469" s="8"/>
      <c r="J469" s="8"/>
      <c r="K469" s="8"/>
      <c r="L469" s="8"/>
      <c r="M469" s="8"/>
      <c r="N469" s="8"/>
      <c r="O469" s="8"/>
      <c r="P469" s="8"/>
    </row>
    <row r="470" spans="1:16" s="26" customFormat="1" x14ac:dyDescent="0.25">
      <c r="A470" s="8"/>
      <c r="B470" s="1"/>
      <c r="C470" s="8"/>
      <c r="D470" s="8"/>
      <c r="E470" s="8"/>
      <c r="F470" s="8"/>
      <c r="G470" s="8"/>
      <c r="H470" s="8"/>
      <c r="I470" s="8"/>
      <c r="J470" s="8"/>
      <c r="K470" s="8"/>
      <c r="L470" s="8"/>
      <c r="M470" s="8"/>
      <c r="N470" s="8"/>
      <c r="O470" s="8"/>
      <c r="P470" s="8"/>
    </row>
    <row r="471" spans="1:16" ht="12" x14ac:dyDescent="0.25">
      <c r="B471" s="22" t="s">
        <v>38</v>
      </c>
      <c r="C471" s="13" t="s">
        <v>45</v>
      </c>
    </row>
    <row r="472" spans="1:16" s="26" customFormat="1" ht="10.199999999999999" x14ac:dyDescent="0.25">
      <c r="B472" s="25"/>
      <c r="C472" s="25" t="s">
        <v>26</v>
      </c>
    </row>
    <row r="473" spans="1:16" s="138" customFormat="1" ht="25.95" customHeight="1" x14ac:dyDescent="0.2">
      <c r="C473" s="346" t="s">
        <v>333</v>
      </c>
      <c r="D473" s="459"/>
      <c r="E473" s="459"/>
      <c r="F473" s="459"/>
      <c r="G473" s="459"/>
      <c r="H473" s="459"/>
      <c r="I473" s="459"/>
      <c r="J473" s="459"/>
      <c r="K473" s="459"/>
      <c r="L473" s="459"/>
      <c r="M473" s="459"/>
      <c r="N473" s="459"/>
      <c r="O473" s="356"/>
      <c r="P473" s="356"/>
    </row>
    <row r="474" spans="1:16" s="26" customFormat="1" ht="10.199999999999999" x14ac:dyDescent="0.25">
      <c r="B474" s="25"/>
    </row>
    <row r="475" spans="1:16" s="26" customFormat="1" ht="59.4" customHeight="1" x14ac:dyDescent="0.2">
      <c r="B475" s="25"/>
      <c r="C475" s="458" t="s">
        <v>334</v>
      </c>
      <c r="D475" s="459"/>
      <c r="E475" s="459"/>
      <c r="F475" s="459"/>
      <c r="G475" s="459"/>
      <c r="H475" s="459"/>
      <c r="I475" s="459"/>
      <c r="J475" s="459"/>
      <c r="K475" s="459"/>
      <c r="L475" s="459"/>
      <c r="M475" s="459"/>
      <c r="N475" s="459"/>
      <c r="O475" s="356"/>
      <c r="P475" s="356"/>
    </row>
    <row r="476" spans="1:16" s="26" customFormat="1" ht="7.95" customHeight="1" x14ac:dyDescent="0.25">
      <c r="B476" s="25"/>
      <c r="C476" s="138"/>
      <c r="D476" s="138"/>
      <c r="E476" s="137"/>
      <c r="F476" s="137"/>
      <c r="G476" s="137"/>
      <c r="H476" s="137"/>
      <c r="I476" s="138"/>
      <c r="J476" s="138"/>
      <c r="K476" s="138"/>
      <c r="L476" s="138"/>
      <c r="M476" s="138"/>
      <c r="N476" s="138"/>
    </row>
    <row r="477" spans="1:16" s="26" customFormat="1" ht="40.200000000000003" customHeight="1" x14ac:dyDescent="0.2">
      <c r="B477" s="25"/>
      <c r="C477" s="458" t="s">
        <v>547</v>
      </c>
      <c r="D477" s="459"/>
      <c r="E477" s="459"/>
      <c r="F477" s="459"/>
      <c r="G477" s="459"/>
      <c r="H477" s="459"/>
      <c r="I477" s="459"/>
      <c r="J477" s="459"/>
      <c r="K477" s="459"/>
      <c r="L477" s="459"/>
      <c r="M477" s="459"/>
      <c r="N477" s="459"/>
      <c r="O477" s="356"/>
      <c r="P477" s="356"/>
    </row>
    <row r="478" spans="1:16" s="26" customFormat="1" ht="12" customHeight="1" x14ac:dyDescent="0.2">
      <c r="B478" s="25"/>
      <c r="C478" s="138"/>
      <c r="D478" s="138"/>
      <c r="E478" s="138"/>
      <c r="F478" s="138"/>
      <c r="G478" s="138"/>
      <c r="H478" s="138"/>
      <c r="I478" s="138"/>
      <c r="J478" s="138"/>
      <c r="K478" s="138"/>
      <c r="L478" s="138"/>
      <c r="M478" s="138"/>
      <c r="N478" s="138"/>
    </row>
    <row r="479" spans="1:16" s="26" customFormat="1" ht="34.200000000000003" customHeight="1" x14ac:dyDescent="0.2">
      <c r="A479" s="1"/>
      <c r="B479" s="8"/>
      <c r="C479" s="346" t="s">
        <v>335</v>
      </c>
      <c r="D479" s="459"/>
      <c r="E479" s="459"/>
      <c r="F479" s="459"/>
      <c r="G479" s="459"/>
      <c r="H479" s="459"/>
      <c r="I479" s="459"/>
      <c r="J479" s="459"/>
      <c r="K479" s="459"/>
      <c r="L479" s="459"/>
      <c r="M479" s="459"/>
      <c r="N479" s="459"/>
      <c r="O479" s="356"/>
      <c r="P479" s="356"/>
    </row>
    <row r="480" spans="1:16" s="26" customFormat="1" ht="12" customHeight="1" x14ac:dyDescent="0.2">
      <c r="A480" s="1"/>
      <c r="B480" s="8"/>
      <c r="C480" s="91"/>
      <c r="D480" s="88"/>
      <c r="E480" s="88"/>
      <c r="F480" s="88"/>
      <c r="G480" s="88"/>
      <c r="H480" s="88"/>
      <c r="I480" s="88"/>
      <c r="J480" s="88"/>
      <c r="K480" s="88"/>
      <c r="L480" s="88"/>
      <c r="M480" s="88"/>
      <c r="N480" s="88"/>
      <c r="O480"/>
      <c r="P480"/>
    </row>
    <row r="481" spans="1:16" s="26" customFormat="1" ht="24.6" customHeight="1" x14ac:dyDescent="0.2">
      <c r="A481" s="1"/>
      <c r="B481" s="8"/>
      <c r="C481" s="346" t="s">
        <v>336</v>
      </c>
      <c r="D481" s="459"/>
      <c r="E481" s="459"/>
      <c r="F481" s="459"/>
      <c r="G481" s="459"/>
      <c r="H481" s="459"/>
      <c r="I481" s="459"/>
      <c r="J481" s="459"/>
      <c r="K481" s="459"/>
      <c r="L481" s="459"/>
      <c r="M481" s="459"/>
      <c r="N481" s="459"/>
      <c r="O481" s="356"/>
      <c r="P481" s="356"/>
    </row>
    <row r="482" spans="1:16" s="26" customFormat="1" ht="12" customHeight="1" x14ac:dyDescent="0.2">
      <c r="A482" s="1"/>
      <c r="B482" s="8"/>
      <c r="C482" s="91"/>
      <c r="D482" s="88"/>
      <c r="E482" s="88"/>
      <c r="F482" s="88"/>
      <c r="G482" s="88"/>
      <c r="H482" s="88"/>
      <c r="I482" s="88"/>
      <c r="J482" s="88"/>
      <c r="K482" s="88"/>
      <c r="L482" s="88"/>
      <c r="M482" s="88"/>
      <c r="N482" s="88"/>
      <c r="O482"/>
      <c r="P482"/>
    </row>
    <row r="483" spans="1:16" s="26" customFormat="1" ht="24.6" customHeight="1" x14ac:dyDescent="0.2">
      <c r="A483" s="1"/>
      <c r="B483" s="8"/>
      <c r="C483" s="346" t="s">
        <v>337</v>
      </c>
      <c r="D483" s="459"/>
      <c r="E483" s="459"/>
      <c r="F483" s="459"/>
      <c r="G483" s="459"/>
      <c r="H483" s="459"/>
      <c r="I483" s="459"/>
      <c r="J483" s="459"/>
      <c r="K483" s="459"/>
      <c r="L483" s="459"/>
      <c r="M483" s="459"/>
      <c r="N483" s="459"/>
      <c r="O483" s="356"/>
      <c r="P483" s="356"/>
    </row>
    <row r="484" spans="1:16" s="26" customFormat="1" ht="12" customHeight="1" x14ac:dyDescent="0.2">
      <c r="A484" s="1"/>
      <c r="B484" s="8"/>
      <c r="C484" s="91"/>
      <c r="D484" s="88"/>
      <c r="E484" s="88"/>
      <c r="F484" s="88"/>
      <c r="G484" s="88"/>
      <c r="H484" s="88"/>
      <c r="I484" s="88"/>
      <c r="J484" s="88"/>
      <c r="K484" s="88"/>
      <c r="L484" s="88"/>
      <c r="M484" s="88"/>
      <c r="N484" s="88"/>
      <c r="O484"/>
      <c r="P484"/>
    </row>
    <row r="485" spans="1:16" s="26" customFormat="1" ht="35.4" customHeight="1" x14ac:dyDescent="0.25">
      <c r="A485" s="1"/>
      <c r="B485" s="8"/>
      <c r="C485" s="447" t="s">
        <v>338</v>
      </c>
      <c r="D485" s="447"/>
      <c r="E485" s="447"/>
      <c r="F485" s="447"/>
      <c r="G485" s="447"/>
      <c r="H485" s="447"/>
      <c r="I485" s="447"/>
      <c r="J485" s="447"/>
      <c r="K485" s="447"/>
      <c r="L485" s="447"/>
      <c r="M485" s="447"/>
      <c r="N485" s="447"/>
      <c r="O485" s="447"/>
      <c r="P485" s="366"/>
    </row>
    <row r="486" spans="1:16" s="26" customFormat="1" ht="12" customHeight="1" x14ac:dyDescent="0.2">
      <c r="A486" s="1"/>
      <c r="B486" s="8"/>
      <c r="C486" s="91"/>
      <c r="D486" s="88"/>
      <c r="E486" s="88"/>
      <c r="F486" s="88"/>
      <c r="G486" s="88"/>
      <c r="H486" s="88"/>
      <c r="I486" s="88"/>
      <c r="J486" s="88"/>
      <c r="K486" s="88"/>
      <c r="L486" s="88"/>
      <c r="M486" s="88"/>
      <c r="N486" s="88"/>
      <c r="O486"/>
      <c r="P486"/>
    </row>
    <row r="487" spans="1:16" s="26" customFormat="1" ht="12" customHeight="1" x14ac:dyDescent="0.2">
      <c r="A487" s="1"/>
      <c r="B487" s="8"/>
      <c r="C487" s="320"/>
      <c r="D487" s="325"/>
      <c r="E487" s="325"/>
      <c r="F487" s="325"/>
      <c r="G487" s="325"/>
      <c r="H487" s="325"/>
      <c r="I487" s="325"/>
      <c r="J487" s="325"/>
      <c r="K487" s="325"/>
      <c r="L487" s="325"/>
      <c r="M487" s="325"/>
      <c r="N487" s="325"/>
      <c r="O487" s="328"/>
      <c r="P487" s="328"/>
    </row>
    <row r="488" spans="1:16" ht="12" x14ac:dyDescent="0.25">
      <c r="B488" s="22" t="s">
        <v>37</v>
      </c>
      <c r="C488" s="13" t="s">
        <v>46</v>
      </c>
    </row>
    <row r="489" spans="1:16" s="26" customFormat="1" x14ac:dyDescent="0.25">
      <c r="B489" s="25"/>
      <c r="C489" s="3" t="s">
        <v>26</v>
      </c>
      <c r="D489" s="9"/>
      <c r="E489" s="9"/>
      <c r="F489" s="9"/>
      <c r="G489" s="9"/>
      <c r="H489" s="9"/>
      <c r="I489" s="9"/>
      <c r="J489" s="9"/>
      <c r="K489" s="9"/>
      <c r="L489" s="9"/>
      <c r="M489" s="9"/>
      <c r="N489" s="9"/>
      <c r="O489" s="9"/>
      <c r="P489" s="9"/>
    </row>
    <row r="490" spans="1:16" s="26" customFormat="1" ht="22.2" customHeight="1" x14ac:dyDescent="0.25">
      <c r="A490" s="1"/>
      <c r="B490" s="8"/>
      <c r="C490" s="443" t="s">
        <v>548</v>
      </c>
      <c r="D490" s="443"/>
      <c r="E490" s="443"/>
      <c r="F490" s="443"/>
      <c r="G490" s="443"/>
      <c r="H490" s="443"/>
      <c r="I490" s="443"/>
      <c r="J490" s="443"/>
      <c r="K490" s="443"/>
      <c r="L490" s="443"/>
      <c r="M490" s="443"/>
      <c r="N490" s="443"/>
      <c r="O490" s="443"/>
      <c r="P490" s="444"/>
    </row>
    <row r="491" spans="1:16" s="26" customFormat="1" ht="12" customHeight="1" x14ac:dyDescent="0.25">
      <c r="B491" s="25"/>
      <c r="C491" s="8"/>
      <c r="D491" s="8"/>
      <c r="E491" s="8"/>
      <c r="F491" s="8"/>
      <c r="G491" s="8"/>
      <c r="H491" s="8"/>
      <c r="I491" s="8"/>
      <c r="J491" s="8"/>
      <c r="K491" s="8"/>
      <c r="L491" s="8"/>
      <c r="M491" s="8"/>
      <c r="N491" s="8"/>
      <c r="O491" s="8"/>
      <c r="P491" s="8"/>
    </row>
    <row r="492" spans="1:16" s="26" customFormat="1" ht="42.6" customHeight="1" x14ac:dyDescent="0.25">
      <c r="B492" s="25"/>
      <c r="C492" s="445" t="s">
        <v>339</v>
      </c>
      <c r="D492" s="445"/>
      <c r="E492" s="445"/>
      <c r="F492" s="445"/>
      <c r="G492" s="445"/>
      <c r="H492" s="445"/>
      <c r="I492" s="445"/>
      <c r="J492" s="445"/>
      <c r="K492" s="445"/>
      <c r="L492" s="445"/>
      <c r="M492" s="445"/>
      <c r="N492" s="445"/>
      <c r="O492" s="445"/>
      <c r="P492" s="446"/>
    </row>
    <row r="493" spans="1:16" s="26" customFormat="1" ht="12" customHeight="1" x14ac:dyDescent="0.25">
      <c r="B493" s="25"/>
      <c r="C493" s="8"/>
      <c r="D493" s="8"/>
      <c r="E493" s="8"/>
      <c r="F493" s="8"/>
      <c r="G493" s="8"/>
      <c r="H493" s="8"/>
      <c r="I493" s="8"/>
      <c r="J493" s="8"/>
      <c r="K493" s="8"/>
      <c r="L493" s="8"/>
      <c r="M493" s="8"/>
      <c r="N493" s="8"/>
      <c r="O493" s="8"/>
      <c r="P493" s="8"/>
    </row>
    <row r="494" spans="1:16" s="26" customFormat="1" ht="24.75" customHeight="1" x14ac:dyDescent="0.25">
      <c r="B494" s="25"/>
      <c r="C494" s="447" t="s">
        <v>549</v>
      </c>
      <c r="D494" s="447"/>
      <c r="E494" s="447"/>
      <c r="F494" s="447"/>
      <c r="G494" s="447"/>
      <c r="H494" s="447"/>
      <c r="I494" s="447"/>
      <c r="J494" s="447"/>
      <c r="K494" s="447"/>
      <c r="L494" s="447"/>
      <c r="M494" s="447"/>
      <c r="N494" s="447"/>
      <c r="O494" s="447"/>
      <c r="P494" s="366"/>
    </row>
    <row r="495" spans="1:16" s="26" customFormat="1" ht="12" customHeight="1" x14ac:dyDescent="0.25">
      <c r="B495" s="25"/>
    </row>
    <row r="496" spans="1:16" s="26" customFormat="1" ht="12" customHeight="1" x14ac:dyDescent="0.25">
      <c r="B496" s="25"/>
    </row>
    <row r="497" spans="1:16" ht="12" x14ac:dyDescent="0.25">
      <c r="B497" s="22" t="s">
        <v>47</v>
      </c>
      <c r="C497" s="13" t="s">
        <v>48</v>
      </c>
    </row>
    <row r="498" spans="1:16" s="26" customFormat="1" ht="24.75" customHeight="1" x14ac:dyDescent="0.25">
      <c r="A498" s="8"/>
      <c r="B498" s="22"/>
      <c r="C498" s="448" t="s">
        <v>340</v>
      </c>
      <c r="D498" s="448"/>
      <c r="E498" s="448"/>
      <c r="F498" s="448"/>
      <c r="G498" s="448"/>
      <c r="H498" s="448"/>
      <c r="I498" s="448"/>
      <c r="J498" s="448"/>
      <c r="K498" s="448"/>
      <c r="L498" s="448"/>
      <c r="M498" s="448"/>
      <c r="N498" s="448"/>
      <c r="O498" s="448"/>
      <c r="P498" s="448"/>
    </row>
    <row r="499" spans="1:16" s="26" customFormat="1" ht="12" customHeight="1" x14ac:dyDescent="0.25">
      <c r="B499" s="8"/>
      <c r="C499" s="8"/>
      <c r="D499" s="8"/>
      <c r="E499" s="8"/>
      <c r="F499" s="8"/>
      <c r="G499" s="8"/>
      <c r="H499" s="8"/>
      <c r="I499" s="8"/>
      <c r="J499" s="8"/>
      <c r="K499" s="8"/>
      <c r="L499" s="8"/>
      <c r="M499" s="8"/>
      <c r="N499" s="8"/>
      <c r="O499" s="8"/>
      <c r="P499" s="8"/>
    </row>
    <row r="500" spans="1:16" s="26" customFormat="1" ht="12" x14ac:dyDescent="0.25">
      <c r="A500" s="8"/>
      <c r="B500" s="22" t="s">
        <v>49</v>
      </c>
      <c r="C500" s="13" t="s">
        <v>50</v>
      </c>
      <c r="D500" s="8"/>
      <c r="E500" s="8"/>
      <c r="F500" s="8"/>
      <c r="G500" s="8"/>
      <c r="H500" s="8"/>
      <c r="I500" s="8"/>
      <c r="J500" s="8"/>
      <c r="K500" s="8"/>
      <c r="L500" s="8"/>
      <c r="M500" s="8"/>
      <c r="N500" s="8"/>
      <c r="O500" s="8"/>
      <c r="P500" s="8"/>
    </row>
    <row r="501" spans="1:16" s="26" customFormat="1" ht="12" x14ac:dyDescent="0.25">
      <c r="A501" s="8"/>
      <c r="B501" s="22"/>
      <c r="C501" s="25" t="s">
        <v>27</v>
      </c>
      <c r="D501" s="8"/>
      <c r="E501" s="8"/>
      <c r="F501" s="8"/>
      <c r="G501" s="8"/>
      <c r="H501" s="8"/>
      <c r="I501" s="8"/>
      <c r="J501" s="8"/>
      <c r="K501" s="8"/>
      <c r="L501" s="8"/>
      <c r="M501" s="8"/>
      <c r="N501" s="8"/>
      <c r="O501" s="8"/>
      <c r="P501" s="8"/>
    </row>
    <row r="502" spans="1:16" s="26" customFormat="1" ht="7.2" customHeight="1" thickBot="1" x14ac:dyDescent="0.3">
      <c r="A502" s="8"/>
      <c r="B502" s="22"/>
      <c r="C502" s="13"/>
      <c r="D502" s="8"/>
      <c r="E502" s="8"/>
      <c r="F502" s="8"/>
      <c r="G502" s="8"/>
      <c r="H502" s="8"/>
      <c r="I502" s="8"/>
      <c r="J502" s="8"/>
      <c r="K502" s="8"/>
      <c r="L502" s="8"/>
      <c r="M502" s="8"/>
      <c r="N502" s="8"/>
      <c r="O502" s="8"/>
      <c r="P502" s="8"/>
    </row>
    <row r="503" spans="1:16" s="9" customFormat="1" ht="12.6" customHeight="1" thickBot="1" x14ac:dyDescent="0.3">
      <c r="A503" s="8"/>
      <c r="B503" s="22"/>
      <c r="C503" s="13"/>
      <c r="D503" s="450" t="s">
        <v>341</v>
      </c>
      <c r="E503" s="611"/>
      <c r="F503" s="611"/>
      <c r="G503" s="612"/>
      <c r="H503" s="450"/>
      <c r="I503" s="451"/>
      <c r="J503" s="450"/>
      <c r="K503" s="451"/>
      <c r="L503" s="450" t="s">
        <v>261</v>
      </c>
      <c r="M503" s="451"/>
      <c r="N503" s="8"/>
      <c r="O503" s="8"/>
      <c r="P503" s="8"/>
    </row>
    <row r="504" spans="1:16" s="9" customFormat="1" ht="12" x14ac:dyDescent="0.2">
      <c r="A504" s="8"/>
      <c r="B504" s="22"/>
      <c r="C504" s="13"/>
      <c r="D504" s="167" t="s">
        <v>342</v>
      </c>
      <c r="E504" s="168"/>
      <c r="F504" s="180"/>
      <c r="G504" s="181"/>
      <c r="H504" s="421">
        <v>184432.3</v>
      </c>
      <c r="I504" s="422"/>
      <c r="J504" s="421"/>
      <c r="K504" s="422"/>
      <c r="L504" s="421"/>
      <c r="M504" s="422"/>
      <c r="N504" s="8"/>
      <c r="O504" s="8"/>
      <c r="P504" s="8"/>
    </row>
    <row r="505" spans="1:16" s="9" customFormat="1" ht="12" x14ac:dyDescent="0.2">
      <c r="A505" s="8"/>
      <c r="B505" s="22"/>
      <c r="C505" s="13"/>
      <c r="D505" s="169" t="s">
        <v>550</v>
      </c>
      <c r="E505" s="170"/>
      <c r="F505" s="164"/>
      <c r="G505" s="171"/>
      <c r="H505" s="363">
        <v>94574000</v>
      </c>
      <c r="I505" s="360"/>
      <c r="J505" s="363">
        <f>H505+H504</f>
        <v>94758432.299999997</v>
      </c>
      <c r="K505" s="360"/>
      <c r="L505" s="363"/>
      <c r="M505" s="360"/>
      <c r="N505" s="8"/>
      <c r="O505" s="8"/>
      <c r="P505" s="8"/>
    </row>
    <row r="506" spans="1:16" s="9" customFormat="1" ht="12" x14ac:dyDescent="0.2">
      <c r="A506" s="8"/>
      <c r="B506" s="22"/>
      <c r="C506" s="13"/>
      <c r="D506" s="172" t="s">
        <v>343</v>
      </c>
      <c r="E506" s="173"/>
      <c r="F506" s="165"/>
      <c r="G506" s="174"/>
      <c r="H506" s="452">
        <v>2057316.1</v>
      </c>
      <c r="I506" s="453"/>
      <c r="J506" s="452"/>
      <c r="K506" s="453"/>
      <c r="L506" s="452"/>
      <c r="M506" s="453"/>
      <c r="N506" s="8"/>
      <c r="O506" s="8"/>
      <c r="P506" s="8"/>
    </row>
    <row r="507" spans="1:16" s="9" customFormat="1" ht="12" x14ac:dyDescent="0.2">
      <c r="A507" s="8"/>
      <c r="B507" s="22"/>
      <c r="C507" s="13"/>
      <c r="D507" s="175" t="s">
        <v>344</v>
      </c>
      <c r="E507" s="176"/>
      <c r="F507" s="26"/>
      <c r="G507" s="43"/>
      <c r="H507" s="361">
        <v>9376362.8699999992</v>
      </c>
      <c r="I507" s="362"/>
      <c r="J507" s="361"/>
      <c r="K507" s="362"/>
      <c r="L507" s="361"/>
      <c r="M507" s="362"/>
      <c r="N507" s="8"/>
      <c r="O507" s="8"/>
      <c r="P507" s="8"/>
    </row>
    <row r="508" spans="1:16" s="9" customFormat="1" ht="12.6" thickBot="1" x14ac:dyDescent="0.25">
      <c r="A508" s="8"/>
      <c r="B508" s="22"/>
      <c r="C508" s="13"/>
      <c r="D508" s="175" t="s">
        <v>550</v>
      </c>
      <c r="E508" s="176"/>
      <c r="F508" s="26"/>
      <c r="G508" s="43"/>
      <c r="H508" s="361">
        <v>158396000</v>
      </c>
      <c r="I508" s="362"/>
      <c r="J508" s="361">
        <f>H508+H507+H506</f>
        <v>169829678.97</v>
      </c>
      <c r="K508" s="362"/>
      <c r="L508" s="361"/>
      <c r="M508" s="362"/>
      <c r="N508" s="8"/>
      <c r="O508" s="8"/>
      <c r="P508" s="8"/>
    </row>
    <row r="509" spans="1:16" s="9" customFormat="1" ht="14.4" customHeight="1" thickBot="1" x14ac:dyDescent="0.3">
      <c r="A509" s="8"/>
      <c r="B509" s="22"/>
      <c r="C509" s="13"/>
      <c r="D509" s="620" t="s">
        <v>518</v>
      </c>
      <c r="E509" s="621"/>
      <c r="F509" s="621"/>
      <c r="G509" s="621"/>
      <c r="H509" s="621"/>
      <c r="I509" s="621"/>
      <c r="J509" s="621"/>
      <c r="K509" s="622"/>
      <c r="L509" s="623">
        <f>J505+J508</f>
        <v>264588111.26999998</v>
      </c>
      <c r="M509" s="624"/>
      <c r="N509" s="8"/>
      <c r="O509" s="8"/>
      <c r="P509" s="8"/>
    </row>
    <row r="510" spans="1:16" s="9" customFormat="1" ht="10.95" customHeight="1" x14ac:dyDescent="0.2">
      <c r="A510" s="8"/>
      <c r="B510" s="22"/>
      <c r="C510" s="13"/>
      <c r="D510" s="177" t="s">
        <v>353</v>
      </c>
      <c r="E510" s="176"/>
      <c r="F510" s="26"/>
      <c r="G510" s="43"/>
      <c r="H510" s="361"/>
      <c r="I510" s="362"/>
      <c r="J510" s="361"/>
      <c r="K510" s="362"/>
      <c r="L510" s="361"/>
      <c r="M510" s="362"/>
      <c r="N510" s="8"/>
      <c r="O510" s="8"/>
      <c r="P510" s="8"/>
    </row>
    <row r="511" spans="1:16" s="9" customFormat="1" ht="10.95" customHeight="1" x14ac:dyDescent="0.2">
      <c r="A511" s="8"/>
      <c r="B511" s="22"/>
      <c r="C511" s="13"/>
      <c r="D511" s="179" t="s">
        <v>346</v>
      </c>
      <c r="E511" s="176"/>
      <c r="F511" s="26"/>
      <c r="G511" s="43"/>
      <c r="H511" s="361">
        <v>59499.199999999997</v>
      </c>
      <c r="I511" s="362"/>
      <c r="J511" s="361"/>
      <c r="K511" s="362"/>
      <c r="L511" s="361"/>
      <c r="M511" s="362"/>
      <c r="N511" s="8"/>
      <c r="O511" s="8"/>
      <c r="P511" s="8"/>
    </row>
    <row r="512" spans="1:16" s="9" customFormat="1" ht="10.95" customHeight="1" x14ac:dyDescent="0.2">
      <c r="A512" s="8"/>
      <c r="B512" s="22"/>
      <c r="C512" s="13"/>
      <c r="D512" s="178" t="s">
        <v>348</v>
      </c>
      <c r="E512" s="170"/>
      <c r="F512" s="164"/>
      <c r="G512" s="171"/>
      <c r="H512" s="363">
        <v>73923.31</v>
      </c>
      <c r="I512" s="360"/>
      <c r="J512" s="363">
        <f>H512+H511</f>
        <v>133422.51</v>
      </c>
      <c r="K512" s="360"/>
      <c r="L512" s="363"/>
      <c r="M512" s="360"/>
      <c r="N512" s="8"/>
      <c r="O512" s="8"/>
      <c r="P512" s="8"/>
    </row>
    <row r="513" spans="1:16" s="9" customFormat="1" ht="10.95" customHeight="1" x14ac:dyDescent="0.2">
      <c r="A513" s="8"/>
      <c r="B513" s="22"/>
      <c r="C513" s="13"/>
      <c r="D513" s="177" t="s">
        <v>347</v>
      </c>
      <c r="E513" s="176"/>
      <c r="F513" s="26"/>
      <c r="G513" s="43"/>
      <c r="H513" s="361"/>
      <c r="I513" s="362"/>
      <c r="J513" s="361"/>
      <c r="K513" s="362"/>
      <c r="L513" s="361"/>
      <c r="M513" s="362"/>
      <c r="N513" s="8"/>
      <c r="O513" s="8"/>
      <c r="P513" s="8"/>
    </row>
    <row r="514" spans="1:16" s="9" customFormat="1" ht="10.95" customHeight="1" x14ac:dyDescent="0.2">
      <c r="A514" s="8"/>
      <c r="B514" s="22"/>
      <c r="C514" s="13"/>
      <c r="D514" s="179" t="s">
        <v>346</v>
      </c>
      <c r="E514" s="176"/>
      <c r="F514" s="26"/>
      <c r="G514" s="43"/>
      <c r="H514" s="361">
        <v>1020994.78</v>
      </c>
      <c r="I514" s="362"/>
      <c r="J514" s="361"/>
      <c r="K514" s="362"/>
      <c r="L514" s="361"/>
      <c r="M514" s="362"/>
      <c r="N514" s="8"/>
      <c r="O514" s="8"/>
      <c r="P514" s="8"/>
    </row>
    <row r="515" spans="1:16" s="9" customFormat="1" ht="10.95" customHeight="1" x14ac:dyDescent="0.2">
      <c r="A515" s="8"/>
      <c r="B515" s="22"/>
      <c r="C515" s="13"/>
      <c r="D515" s="178" t="s">
        <v>348</v>
      </c>
      <c r="E515" s="170"/>
      <c r="F515" s="164"/>
      <c r="G515" s="171"/>
      <c r="H515" s="363">
        <v>3738481.7</v>
      </c>
      <c r="I515" s="360"/>
      <c r="J515" s="363">
        <f>H515+H514</f>
        <v>4759476.4800000004</v>
      </c>
      <c r="K515" s="360"/>
      <c r="L515" s="363"/>
      <c r="M515" s="360"/>
      <c r="N515" s="8"/>
      <c r="O515" s="8"/>
      <c r="P515" s="8"/>
    </row>
    <row r="516" spans="1:16" s="9" customFormat="1" ht="10.95" customHeight="1" x14ac:dyDescent="0.2">
      <c r="A516" s="8"/>
      <c r="B516" s="22"/>
      <c r="C516" s="13"/>
      <c r="D516" s="177" t="s">
        <v>352</v>
      </c>
      <c r="E516" s="176"/>
      <c r="F516" s="26"/>
      <c r="G516" s="43"/>
      <c r="H516" s="361"/>
      <c r="I516" s="362"/>
      <c r="J516" s="361"/>
      <c r="K516" s="362"/>
      <c r="L516" s="361"/>
      <c r="M516" s="362"/>
      <c r="N516" s="8"/>
      <c r="O516" s="8"/>
      <c r="P516" s="8"/>
    </row>
    <row r="517" spans="1:16" s="9" customFormat="1" ht="10.95" customHeight="1" x14ac:dyDescent="0.2">
      <c r="A517" s="8"/>
      <c r="B517" s="22"/>
      <c r="C517" s="13"/>
      <c r="D517" s="178" t="s">
        <v>348</v>
      </c>
      <c r="E517" s="170"/>
      <c r="F517" s="164"/>
      <c r="G517" s="171"/>
      <c r="H517" s="363">
        <v>215307.47</v>
      </c>
      <c r="I517" s="360"/>
      <c r="J517" s="363">
        <f>H517</f>
        <v>215307.47</v>
      </c>
      <c r="K517" s="360"/>
      <c r="L517" s="363"/>
      <c r="M517" s="360"/>
      <c r="N517" s="8"/>
      <c r="O517" s="8"/>
      <c r="P517" s="8"/>
    </row>
    <row r="518" spans="1:16" s="9" customFormat="1" ht="10.95" customHeight="1" x14ac:dyDescent="0.2">
      <c r="A518" s="8"/>
      <c r="B518" s="22"/>
      <c r="C518" s="13"/>
      <c r="D518" s="177" t="s">
        <v>367</v>
      </c>
      <c r="E518" s="176"/>
      <c r="F518" s="26"/>
      <c r="G518" s="43"/>
      <c r="H518" s="361"/>
      <c r="I518" s="362"/>
      <c r="J518" s="361"/>
      <c r="K518" s="362"/>
      <c r="L518" s="361"/>
      <c r="M518" s="362"/>
      <c r="N518" s="8"/>
      <c r="O518" s="8"/>
      <c r="P518" s="8"/>
    </row>
    <row r="519" spans="1:16" s="9" customFormat="1" ht="10.95" customHeight="1" x14ac:dyDescent="0.2">
      <c r="A519" s="8"/>
      <c r="B519" s="22"/>
      <c r="C519" s="13"/>
      <c r="D519" s="179" t="s">
        <v>346</v>
      </c>
      <c r="E519" s="176"/>
      <c r="F519" s="26"/>
      <c r="G519" s="43"/>
      <c r="H519" s="361">
        <f>1458647.95</f>
        <v>1458647.95</v>
      </c>
      <c r="I519" s="362"/>
      <c r="J519" s="361"/>
      <c r="K519" s="362"/>
      <c r="L519" s="361"/>
      <c r="M519" s="362"/>
      <c r="N519" s="8"/>
      <c r="O519" s="8"/>
      <c r="P519" s="8"/>
    </row>
    <row r="520" spans="1:16" s="9" customFormat="1" ht="10.95" customHeight="1" x14ac:dyDescent="0.2">
      <c r="A520" s="8"/>
      <c r="B520" s="22"/>
      <c r="C520" s="13"/>
      <c r="D520" s="179" t="s">
        <v>346</v>
      </c>
      <c r="E520" s="176"/>
      <c r="F520" s="26"/>
      <c r="G520" s="43"/>
      <c r="H520" s="361">
        <v>170171.93</v>
      </c>
      <c r="I520" s="362"/>
      <c r="J520" s="361"/>
      <c r="K520" s="362"/>
      <c r="L520" s="361"/>
      <c r="M520" s="362"/>
      <c r="N520" s="8"/>
      <c r="O520" s="8"/>
      <c r="P520" s="8"/>
    </row>
    <row r="521" spans="1:16" s="9" customFormat="1" ht="10.95" customHeight="1" x14ac:dyDescent="0.2">
      <c r="A521" s="8"/>
      <c r="B521" s="22"/>
      <c r="C521" s="13"/>
      <c r="D521" s="178" t="s">
        <v>348</v>
      </c>
      <c r="E521" s="170"/>
      <c r="F521" s="164"/>
      <c r="G521" s="171"/>
      <c r="H521" s="363">
        <v>5060.87</v>
      </c>
      <c r="I521" s="360"/>
      <c r="J521" s="359">
        <f>H521+H520+H519</f>
        <v>1633880.75</v>
      </c>
      <c r="K521" s="360"/>
      <c r="L521" s="363"/>
      <c r="M521" s="360"/>
      <c r="N521" s="8"/>
      <c r="O521" s="8"/>
      <c r="P521" s="8"/>
    </row>
    <row r="522" spans="1:16" s="9" customFormat="1" ht="10.95" customHeight="1" x14ac:dyDescent="0.2">
      <c r="A522" s="8"/>
      <c r="B522" s="22"/>
      <c r="C522" s="13"/>
      <c r="D522" s="177" t="s">
        <v>349</v>
      </c>
      <c r="E522" s="176"/>
      <c r="F522" s="26"/>
      <c r="G522" s="43"/>
      <c r="H522" s="361"/>
      <c r="I522" s="362"/>
      <c r="J522" s="361"/>
      <c r="K522" s="362"/>
      <c r="L522" s="361"/>
      <c r="M522" s="362"/>
      <c r="N522" s="8"/>
      <c r="O522" s="8"/>
      <c r="P522" s="8"/>
    </row>
    <row r="523" spans="1:16" s="9" customFormat="1" ht="10.95" customHeight="1" x14ac:dyDescent="0.2">
      <c r="A523" s="8"/>
      <c r="B523" s="22"/>
      <c r="C523" s="13"/>
      <c r="D523" s="179" t="s">
        <v>350</v>
      </c>
      <c r="E523" s="176"/>
      <c r="F523" s="26"/>
      <c r="G523" s="43"/>
      <c r="H523" s="361">
        <v>305000</v>
      </c>
      <c r="I523" s="362"/>
      <c r="J523" s="361"/>
      <c r="K523" s="362"/>
      <c r="L523" s="361"/>
      <c r="M523" s="362"/>
      <c r="N523" s="8"/>
      <c r="O523" s="8"/>
      <c r="P523" s="8"/>
    </row>
    <row r="524" spans="1:16" s="9" customFormat="1" ht="10.95" customHeight="1" x14ac:dyDescent="0.2">
      <c r="A524" s="8"/>
      <c r="B524" s="22"/>
      <c r="C524" s="13"/>
      <c r="D524" s="178" t="s">
        <v>351</v>
      </c>
      <c r="E524" s="170"/>
      <c r="F524" s="164"/>
      <c r="G524" s="171"/>
      <c r="H524" s="363">
        <v>230323.83</v>
      </c>
      <c r="I524" s="360"/>
      <c r="J524" s="363">
        <f>H524+H523</f>
        <v>535323.82999999996</v>
      </c>
      <c r="K524" s="360"/>
      <c r="L524" s="363"/>
      <c r="M524" s="360"/>
      <c r="N524" s="8"/>
      <c r="O524" s="8"/>
      <c r="P524" s="8"/>
    </row>
    <row r="525" spans="1:16" s="9" customFormat="1" ht="10.95" customHeight="1" x14ac:dyDescent="0.2">
      <c r="A525" s="8"/>
      <c r="B525" s="22"/>
      <c r="C525" s="13"/>
      <c r="D525" s="177" t="s">
        <v>345</v>
      </c>
      <c r="E525" s="176"/>
      <c r="F525" s="26"/>
      <c r="G525" s="43"/>
      <c r="H525" s="361"/>
      <c r="I525" s="455"/>
      <c r="J525" s="454"/>
      <c r="K525" s="455"/>
      <c r="L525" s="454"/>
      <c r="M525" s="455"/>
      <c r="N525" s="8"/>
      <c r="O525" s="8"/>
      <c r="P525" s="8"/>
    </row>
    <row r="526" spans="1:16" s="9" customFormat="1" ht="10.95" customHeight="1" thickBot="1" x14ac:dyDescent="0.25">
      <c r="A526" s="8"/>
      <c r="B526" s="22"/>
      <c r="C526" s="13"/>
      <c r="D526" s="178" t="s">
        <v>346</v>
      </c>
      <c r="E526" s="170"/>
      <c r="F526" s="164"/>
      <c r="G526" s="171"/>
      <c r="H526" s="363">
        <v>1104264.03</v>
      </c>
      <c r="I526" s="360"/>
      <c r="J526" s="363">
        <v>1104264.03</v>
      </c>
      <c r="K526" s="360"/>
      <c r="L526" s="363"/>
      <c r="M526" s="360"/>
      <c r="N526" s="8"/>
      <c r="O526" s="8"/>
      <c r="P526" s="8"/>
    </row>
    <row r="527" spans="1:16" s="9" customFormat="1" ht="13.8" thickBot="1" x14ac:dyDescent="0.3">
      <c r="A527" s="8"/>
      <c r="B527" s="22"/>
      <c r="C527" s="13"/>
      <c r="D527" s="620" t="s">
        <v>519</v>
      </c>
      <c r="E527" s="621"/>
      <c r="F527" s="621"/>
      <c r="G527" s="621"/>
      <c r="H527" s="621"/>
      <c r="I527" s="621"/>
      <c r="J527" s="625">
        <f>SUM(J510:K526)</f>
        <v>8381675.0700000003</v>
      </c>
      <c r="K527" s="626"/>
      <c r="L527" s="623"/>
      <c r="M527" s="624"/>
      <c r="N527" s="8"/>
      <c r="O527" s="8"/>
      <c r="P527" s="8"/>
    </row>
    <row r="528" spans="1:16" s="9" customFormat="1" ht="10.95" customHeight="1" x14ac:dyDescent="0.2">
      <c r="A528" s="8"/>
      <c r="B528" s="22"/>
      <c r="C528" s="13"/>
      <c r="D528" s="179" t="s">
        <v>402</v>
      </c>
      <c r="E528" s="176"/>
      <c r="F528" s="26"/>
      <c r="G528" s="43"/>
      <c r="H528" s="361"/>
      <c r="I528" s="362"/>
      <c r="J528" s="361">
        <v>4750</v>
      </c>
      <c r="K528" s="362"/>
      <c r="L528" s="361"/>
      <c r="M528" s="362"/>
      <c r="N528" s="8"/>
      <c r="O528" s="8"/>
      <c r="P528" s="8"/>
    </row>
    <row r="529" spans="1:16" s="9" customFormat="1" ht="4.95" customHeight="1" thickBot="1" x14ac:dyDescent="0.3">
      <c r="A529" s="8"/>
      <c r="B529" s="22"/>
      <c r="C529" s="13"/>
      <c r="D529" s="166"/>
      <c r="E529" s="163"/>
      <c r="F529" s="182"/>
      <c r="G529" s="182"/>
      <c r="H529" s="456"/>
      <c r="I529" s="457"/>
      <c r="J529" s="456"/>
      <c r="K529" s="457"/>
      <c r="L529" s="456"/>
      <c r="M529" s="457"/>
      <c r="N529" s="8"/>
      <c r="O529" s="8"/>
      <c r="P529" s="8"/>
    </row>
    <row r="530" spans="1:16" s="26" customFormat="1" ht="13.8" thickBot="1" x14ac:dyDescent="0.3">
      <c r="A530" s="43"/>
      <c r="B530" s="187"/>
      <c r="C530" s="188"/>
      <c r="D530" s="620" t="s">
        <v>520</v>
      </c>
      <c r="E530" s="621"/>
      <c r="F530" s="621"/>
      <c r="G530" s="621"/>
      <c r="H530" s="621"/>
      <c r="I530" s="621"/>
      <c r="J530" s="621"/>
      <c r="K530" s="622"/>
      <c r="L530" s="618">
        <f>J528+J527</f>
        <v>8386425.0700000003</v>
      </c>
      <c r="M530" s="619"/>
      <c r="N530" s="43"/>
      <c r="O530" s="43"/>
      <c r="P530" s="43"/>
    </row>
    <row r="531" spans="1:16" s="26" customFormat="1" ht="15" customHeight="1" thickBot="1" x14ac:dyDescent="0.3">
      <c r="A531" s="8"/>
      <c r="B531" s="22"/>
      <c r="C531" s="13"/>
      <c r="D531" s="613" t="s">
        <v>521</v>
      </c>
      <c r="E531" s="614"/>
      <c r="F531" s="614"/>
      <c r="G531" s="614"/>
      <c r="H531" s="614"/>
      <c r="I531" s="614"/>
      <c r="J531" s="614"/>
      <c r="K531" s="615"/>
      <c r="L531" s="616">
        <f>L530+L509</f>
        <v>272974536.33999997</v>
      </c>
      <c r="M531" s="617"/>
      <c r="N531" s="313">
        <f>L531-I122-I129-J142-J145</f>
        <v>-3.7252902984619141E-8</v>
      </c>
      <c r="O531" s="8"/>
      <c r="P531" s="8"/>
    </row>
    <row r="532" spans="1:16" s="26" customFormat="1" ht="15" customHeight="1" x14ac:dyDescent="0.25">
      <c r="A532" s="8"/>
      <c r="B532" s="22"/>
      <c r="C532" s="13"/>
      <c r="D532" s="316"/>
      <c r="E532" s="316"/>
      <c r="F532" s="316"/>
      <c r="G532" s="316"/>
      <c r="H532" s="316"/>
      <c r="I532" s="316"/>
      <c r="J532" s="316"/>
      <c r="K532" s="316"/>
      <c r="L532" s="317"/>
      <c r="M532" s="318"/>
      <c r="N532" s="313"/>
      <c r="O532" s="8"/>
      <c r="P532" s="8"/>
    </row>
    <row r="533" spans="1:16" s="26" customFormat="1" ht="35.4" customHeight="1" x14ac:dyDescent="0.2">
      <c r="A533" s="8"/>
      <c r="B533" s="22"/>
      <c r="C533" s="449" t="s">
        <v>551</v>
      </c>
      <c r="D533" s="449"/>
      <c r="E533" s="449"/>
      <c r="F533" s="449"/>
      <c r="G533" s="449"/>
      <c r="H533" s="449"/>
      <c r="I533" s="449"/>
      <c r="J533" s="449"/>
      <c r="K533" s="449"/>
      <c r="L533" s="449"/>
      <c r="M533" s="449"/>
      <c r="N533" s="449"/>
      <c r="O533" s="449"/>
      <c r="P533" s="449"/>
    </row>
    <row r="534" spans="1:16" s="26" customFormat="1" ht="12" customHeight="1" x14ac:dyDescent="0.25">
      <c r="A534" s="8"/>
      <c r="B534" s="22"/>
      <c r="C534" s="13"/>
      <c r="D534" s="8"/>
      <c r="E534" s="8"/>
      <c r="F534" s="8"/>
      <c r="G534" s="8"/>
      <c r="H534" s="8"/>
      <c r="I534" s="8"/>
      <c r="J534" s="8"/>
      <c r="K534" s="8"/>
      <c r="L534" s="8"/>
      <c r="M534" s="8"/>
      <c r="N534" s="8"/>
      <c r="O534" s="8"/>
      <c r="P534" s="8"/>
    </row>
    <row r="535" spans="1:16" s="26" customFormat="1" ht="12" customHeight="1" x14ac:dyDescent="0.25">
      <c r="A535" s="8"/>
      <c r="B535" s="22"/>
      <c r="C535" s="13"/>
      <c r="D535" s="8"/>
      <c r="E535" s="8"/>
      <c r="F535" s="8"/>
      <c r="G535" s="8"/>
      <c r="H535" s="8"/>
      <c r="I535" s="8"/>
      <c r="J535" s="8"/>
      <c r="K535" s="8"/>
      <c r="L535" s="8"/>
      <c r="M535" s="8"/>
      <c r="N535" s="8"/>
      <c r="O535" s="8"/>
      <c r="P535" s="8"/>
    </row>
    <row r="536" spans="1:16" s="26" customFormat="1" ht="12" customHeight="1" x14ac:dyDescent="0.25">
      <c r="A536" s="8"/>
      <c r="B536" s="22"/>
      <c r="C536" s="13"/>
      <c r="D536" s="8"/>
      <c r="E536" s="8"/>
      <c r="F536" s="8"/>
      <c r="G536" s="8"/>
      <c r="H536" s="8"/>
      <c r="I536" s="8"/>
      <c r="J536" s="8"/>
      <c r="K536" s="8"/>
      <c r="L536" s="8"/>
      <c r="M536" s="8"/>
      <c r="N536" s="8"/>
      <c r="O536" s="8"/>
      <c r="P536" s="8"/>
    </row>
    <row r="537" spans="1:16" s="26" customFormat="1" ht="12" customHeight="1" x14ac:dyDescent="0.25">
      <c r="A537" s="8"/>
      <c r="B537" s="22"/>
      <c r="C537" s="13"/>
      <c r="D537" s="8"/>
      <c r="E537" s="8"/>
      <c r="F537" s="8"/>
      <c r="G537" s="8"/>
      <c r="H537" s="8"/>
      <c r="I537" s="8"/>
      <c r="J537" s="8"/>
      <c r="K537" s="8"/>
      <c r="L537" s="8"/>
      <c r="M537" s="8"/>
      <c r="N537" s="8"/>
      <c r="O537" s="8"/>
      <c r="P537" s="8"/>
    </row>
    <row r="538" spans="1:16" s="26" customFormat="1" ht="12" x14ac:dyDescent="0.25">
      <c r="A538" s="8"/>
      <c r="B538" s="22"/>
      <c r="C538" s="364" t="s">
        <v>363</v>
      </c>
      <c r="D538" s="364"/>
      <c r="E538" s="364"/>
      <c r="F538" s="364"/>
      <c r="G538" s="364"/>
      <c r="H538" s="364"/>
      <c r="I538" s="364"/>
      <c r="J538" s="364"/>
      <c r="K538" s="364"/>
      <c r="L538" s="364"/>
      <c r="M538" s="364"/>
      <c r="N538" s="364"/>
      <c r="O538" s="364"/>
      <c r="P538" s="364"/>
    </row>
    <row r="539" spans="1:16" s="26" customFormat="1" ht="12.6" thickBot="1" x14ac:dyDescent="0.3">
      <c r="A539" s="8"/>
      <c r="B539" s="22"/>
      <c r="C539" s="13"/>
      <c r="D539" s="8"/>
      <c r="E539" s="8"/>
      <c r="F539" s="8"/>
      <c r="G539" s="8"/>
      <c r="H539" s="8"/>
      <c r="I539" s="8"/>
      <c r="J539" s="8"/>
      <c r="K539" s="8"/>
      <c r="L539" s="8"/>
      <c r="M539" s="8"/>
      <c r="N539" s="8"/>
      <c r="O539" s="8"/>
      <c r="P539" s="8"/>
    </row>
    <row r="540" spans="1:16" s="26" customFormat="1" ht="29.4" customHeight="1" thickBot="1" x14ac:dyDescent="0.3">
      <c r="A540" s="8"/>
      <c r="B540" s="22"/>
      <c r="C540" s="13"/>
      <c r="D540" s="8"/>
      <c r="E540" s="8"/>
      <c r="F540" s="357" t="s">
        <v>355</v>
      </c>
      <c r="G540" s="380"/>
      <c r="H540" s="411"/>
      <c r="I540" s="183" t="s">
        <v>79</v>
      </c>
      <c r="J540" s="357"/>
      <c r="K540" s="358"/>
      <c r="L540" s="357" t="s">
        <v>261</v>
      </c>
      <c r="M540" s="358"/>
      <c r="N540" s="8"/>
      <c r="O540" s="8"/>
      <c r="P540" s="8"/>
    </row>
    <row r="541" spans="1:16" s="26" customFormat="1" ht="13.8" thickBot="1" x14ac:dyDescent="0.3">
      <c r="A541" s="8"/>
      <c r="B541" s="22"/>
      <c r="C541" s="13"/>
      <c r="D541" s="8"/>
      <c r="E541" s="8"/>
      <c r="F541" s="412" t="s">
        <v>356</v>
      </c>
      <c r="G541" s="413"/>
      <c r="H541" s="414"/>
      <c r="I541" s="314" t="s">
        <v>357</v>
      </c>
      <c r="J541" s="421">
        <v>3639632.63</v>
      </c>
      <c r="K541" s="422"/>
      <c r="L541" s="421"/>
      <c r="M541" s="422"/>
      <c r="N541" s="8"/>
      <c r="O541" s="8"/>
      <c r="P541" s="8"/>
    </row>
    <row r="542" spans="1:16" s="26" customFormat="1" ht="13.8" customHeight="1" thickBot="1" x14ac:dyDescent="0.3">
      <c r="A542" s="8"/>
      <c r="B542" s="22"/>
      <c r="C542" s="13"/>
      <c r="D542" s="8"/>
      <c r="E542" s="8"/>
      <c r="F542" s="628" t="s">
        <v>410</v>
      </c>
      <c r="G542" s="629"/>
      <c r="H542" s="629"/>
      <c r="I542" s="629"/>
      <c r="J542" s="629"/>
      <c r="K542" s="630"/>
      <c r="L542" s="631">
        <f>J541</f>
        <v>3639632.63</v>
      </c>
      <c r="M542" s="632"/>
      <c r="N542" s="8"/>
      <c r="O542" s="8"/>
      <c r="P542" s="8"/>
    </row>
    <row r="543" spans="1:16" s="26" customFormat="1" ht="13.2" x14ac:dyDescent="0.25">
      <c r="A543" s="8"/>
      <c r="B543" s="22"/>
      <c r="C543" s="13"/>
      <c r="D543" s="8"/>
      <c r="E543" s="8"/>
      <c r="F543" s="415" t="s">
        <v>358</v>
      </c>
      <c r="G543" s="416"/>
      <c r="H543" s="417"/>
      <c r="I543" s="315">
        <v>0.1</v>
      </c>
      <c r="J543" s="363">
        <v>41136.04</v>
      </c>
      <c r="K543" s="360"/>
      <c r="L543" s="363"/>
      <c r="M543" s="360"/>
      <c r="N543" s="8"/>
      <c r="O543" s="8"/>
      <c r="P543" s="8"/>
    </row>
    <row r="544" spans="1:16" s="26" customFormat="1" ht="13.2" x14ac:dyDescent="0.25">
      <c r="A544" s="8"/>
      <c r="B544" s="22"/>
      <c r="C544" s="13"/>
      <c r="D544" s="8"/>
      <c r="E544" s="8"/>
      <c r="F544" s="418" t="s">
        <v>359</v>
      </c>
      <c r="G544" s="419"/>
      <c r="H544" s="420"/>
      <c r="I544" s="185">
        <v>0.1</v>
      </c>
      <c r="J544" s="423">
        <v>2696055.68</v>
      </c>
      <c r="K544" s="424"/>
      <c r="L544" s="423"/>
      <c r="M544" s="424"/>
      <c r="N544" s="8"/>
      <c r="O544" s="8"/>
      <c r="P544" s="8"/>
    </row>
    <row r="545" spans="1:17" s="26" customFormat="1" ht="13.2" x14ac:dyDescent="0.25">
      <c r="A545" s="8"/>
      <c r="B545" s="22"/>
      <c r="C545" s="13"/>
      <c r="D545" s="8"/>
      <c r="E545" s="8"/>
      <c r="F545" s="418" t="s">
        <v>360</v>
      </c>
      <c r="G545" s="419"/>
      <c r="H545" s="420"/>
      <c r="I545" s="185">
        <v>0.2</v>
      </c>
      <c r="J545" s="423">
        <v>305000</v>
      </c>
      <c r="K545" s="424"/>
      <c r="L545" s="423"/>
      <c r="M545" s="424"/>
      <c r="N545" s="8"/>
      <c r="O545" s="8"/>
      <c r="P545" s="8"/>
    </row>
    <row r="546" spans="1:17" s="26" customFormat="1" ht="13.2" x14ac:dyDescent="0.25">
      <c r="A546" s="8"/>
      <c r="B546" s="22"/>
      <c r="C546" s="13"/>
      <c r="D546" s="8"/>
      <c r="E546" s="8"/>
      <c r="F546" s="418" t="s">
        <v>361</v>
      </c>
      <c r="G546" s="419"/>
      <c r="H546" s="420"/>
      <c r="I546" s="185">
        <v>0.3</v>
      </c>
      <c r="J546" s="423">
        <v>186540.17</v>
      </c>
      <c r="K546" s="424"/>
      <c r="L546" s="423"/>
      <c r="M546" s="424"/>
      <c r="N546" s="8"/>
      <c r="O546" s="8"/>
      <c r="P546" s="8"/>
    </row>
    <row r="547" spans="1:17" s="26" customFormat="1" ht="13.2" x14ac:dyDescent="0.25">
      <c r="A547" s="8"/>
      <c r="B547" s="22"/>
      <c r="C547" s="13"/>
      <c r="D547" s="8"/>
      <c r="E547" s="8"/>
      <c r="F547" s="418" t="s">
        <v>368</v>
      </c>
      <c r="G547" s="419"/>
      <c r="H547" s="420"/>
      <c r="I547" s="185">
        <v>0.1</v>
      </c>
      <c r="J547" s="423">
        <v>629471.74</v>
      </c>
      <c r="K547" s="424"/>
      <c r="L547" s="423"/>
      <c r="M547" s="424"/>
      <c r="N547" s="8"/>
      <c r="O547" s="8"/>
      <c r="P547" s="8"/>
    </row>
    <row r="548" spans="1:17" s="26" customFormat="1" ht="13.8" thickBot="1" x14ac:dyDescent="0.3">
      <c r="A548" s="8"/>
      <c r="B548" s="22"/>
      <c r="C548" s="13"/>
      <c r="D548" s="8"/>
      <c r="E548" s="8"/>
      <c r="F548" s="418" t="s">
        <v>362</v>
      </c>
      <c r="G548" s="419"/>
      <c r="H548" s="420"/>
      <c r="I548" s="185">
        <v>0.1</v>
      </c>
      <c r="J548" s="423">
        <v>101946.07</v>
      </c>
      <c r="K548" s="424"/>
      <c r="L548" s="452"/>
      <c r="M548" s="453"/>
      <c r="N548" s="8"/>
      <c r="O548" s="8"/>
      <c r="P548" s="8"/>
    </row>
    <row r="549" spans="1:17" s="26" customFormat="1" ht="13.8" thickBot="1" x14ac:dyDescent="0.3">
      <c r="A549" s="8"/>
      <c r="B549" s="22"/>
      <c r="C549" s="13"/>
      <c r="D549" s="8"/>
      <c r="E549" s="8"/>
      <c r="F549" s="628" t="s">
        <v>210</v>
      </c>
      <c r="G549" s="629"/>
      <c r="H549" s="629"/>
      <c r="I549" s="629"/>
      <c r="J549" s="629"/>
      <c r="K549" s="630"/>
      <c r="L549" s="631">
        <f>SUM(J543:K548)</f>
        <v>3960149.6999999997</v>
      </c>
      <c r="M549" s="632"/>
      <c r="N549" s="8"/>
      <c r="O549" s="8"/>
      <c r="P549" s="8"/>
    </row>
    <row r="550" spans="1:17" s="26" customFormat="1" ht="4.95" customHeight="1" thickBot="1" x14ac:dyDescent="0.3">
      <c r="A550" s="8"/>
      <c r="B550" s="22"/>
      <c r="C550" s="13"/>
      <c r="D550" s="8"/>
      <c r="E550" s="8"/>
      <c r="F550" s="638"/>
      <c r="G550" s="639"/>
      <c r="H550" s="639"/>
      <c r="I550" s="184"/>
      <c r="J550" s="636"/>
      <c r="K550" s="637"/>
      <c r="L550" s="636"/>
      <c r="M550" s="637"/>
      <c r="N550" s="8"/>
      <c r="O550" s="8"/>
      <c r="P550" s="8"/>
    </row>
    <row r="551" spans="1:17" s="26" customFormat="1" ht="14.4" customHeight="1" thickBot="1" x14ac:dyDescent="0.3">
      <c r="A551" s="8"/>
      <c r="B551" s="22"/>
      <c r="C551" s="13"/>
      <c r="D551" s="8"/>
      <c r="E551" s="8"/>
      <c r="F551" s="633" t="s">
        <v>522</v>
      </c>
      <c r="G551" s="634"/>
      <c r="H551" s="634"/>
      <c r="I551" s="634"/>
      <c r="J551" s="634"/>
      <c r="K551" s="635"/>
      <c r="L551" s="627">
        <f>L549+L542</f>
        <v>7599782.3300000001</v>
      </c>
      <c r="M551" s="617"/>
      <c r="N551" s="313">
        <f>L551-I131-J147</f>
        <v>0</v>
      </c>
      <c r="O551" s="8"/>
      <c r="P551" s="8"/>
    </row>
    <row r="552" spans="1:17" s="26" customFormat="1" x14ac:dyDescent="0.25">
      <c r="B552" s="8"/>
      <c r="C552" s="8"/>
      <c r="D552" s="8"/>
      <c r="E552" s="8"/>
      <c r="F552" s="8"/>
      <c r="G552" s="8"/>
      <c r="H552" s="8"/>
      <c r="I552" s="8"/>
      <c r="J552" s="8"/>
      <c r="K552" s="8"/>
      <c r="L552" s="8"/>
      <c r="M552" s="8"/>
      <c r="N552" s="8"/>
      <c r="O552" s="8"/>
      <c r="P552" s="8"/>
    </row>
    <row r="553" spans="1:17" s="26" customFormat="1" ht="12" x14ac:dyDescent="0.25">
      <c r="A553" s="8"/>
      <c r="B553" s="22" t="s">
        <v>51</v>
      </c>
      <c r="C553" s="13" t="s">
        <v>52</v>
      </c>
      <c r="D553" s="8"/>
      <c r="E553" s="8"/>
      <c r="F553" s="8"/>
      <c r="G553" s="8"/>
      <c r="H553" s="8"/>
      <c r="I553" s="8"/>
      <c r="J553" s="8"/>
      <c r="K553" s="8"/>
      <c r="L553" s="8"/>
      <c r="M553" s="8"/>
      <c r="N553" s="8"/>
      <c r="O553" s="8"/>
      <c r="P553" s="8"/>
    </row>
    <row r="554" spans="1:17" s="26" customFormat="1" ht="12" x14ac:dyDescent="0.25">
      <c r="A554" s="8"/>
      <c r="B554" s="22"/>
      <c r="C554" s="364" t="s">
        <v>552</v>
      </c>
      <c r="D554" s="364"/>
      <c r="E554" s="364"/>
      <c r="F554" s="364"/>
      <c r="G554" s="364"/>
      <c r="H554" s="364"/>
      <c r="I554" s="364"/>
      <c r="J554" s="364"/>
      <c r="K554" s="364"/>
      <c r="L554" s="364"/>
      <c r="M554" s="364"/>
      <c r="N554" s="364"/>
      <c r="O554" s="364"/>
      <c r="P554" s="364"/>
    </row>
    <row r="555" spans="1:17" s="26" customFormat="1" ht="10.199999999999999" x14ac:dyDescent="0.25"/>
    <row r="556" spans="1:17" s="26" customFormat="1" ht="10.199999999999999" x14ac:dyDescent="0.25"/>
    <row r="557" spans="1:17" s="26" customFormat="1" ht="12" x14ac:dyDescent="0.25">
      <c r="A557" s="8"/>
      <c r="B557" s="22" t="s">
        <v>53</v>
      </c>
      <c r="C557" s="13" t="s">
        <v>54</v>
      </c>
      <c r="D557" s="8"/>
      <c r="E557" s="8"/>
      <c r="F557" s="8"/>
      <c r="G557" s="8"/>
      <c r="H557" s="8"/>
      <c r="I557" s="8"/>
      <c r="J557" s="8"/>
      <c r="K557" s="8"/>
      <c r="L557" s="8"/>
      <c r="M557" s="8"/>
      <c r="N557" s="8"/>
      <c r="O557" s="8"/>
      <c r="P557" s="8"/>
    </row>
    <row r="558" spans="1:17" s="26" customFormat="1" ht="23.4" customHeight="1" x14ac:dyDescent="0.25">
      <c r="A558" s="8"/>
      <c r="B558" s="22"/>
      <c r="C558" s="364" t="s">
        <v>515</v>
      </c>
      <c r="D558" s="364"/>
      <c r="E558" s="364"/>
      <c r="F558" s="364"/>
      <c r="G558" s="364"/>
      <c r="H558" s="364"/>
      <c r="I558" s="364"/>
      <c r="J558" s="364"/>
      <c r="K558" s="364"/>
      <c r="L558" s="364"/>
      <c r="M558" s="364"/>
      <c r="N558" s="364"/>
      <c r="O558" s="364"/>
      <c r="P558" s="364"/>
      <c r="Q558" s="8"/>
    </row>
    <row r="559" spans="1:17" s="26" customFormat="1" ht="12" customHeight="1" x14ac:dyDescent="0.25">
      <c r="A559" s="8"/>
      <c r="B559" s="22"/>
      <c r="C559" s="326"/>
      <c r="D559" s="326"/>
      <c r="E559" s="326"/>
      <c r="F559" s="326"/>
      <c r="G559" s="326"/>
      <c r="H559" s="326"/>
      <c r="I559" s="326"/>
      <c r="J559" s="326"/>
      <c r="K559" s="326"/>
      <c r="L559" s="326"/>
      <c r="M559" s="326"/>
      <c r="N559" s="326"/>
      <c r="O559" s="326"/>
      <c r="P559" s="326"/>
      <c r="Q559" s="8"/>
    </row>
    <row r="560" spans="1:17" s="26" customFormat="1" ht="10.199999999999999" customHeight="1" x14ac:dyDescent="0.25">
      <c r="B560" s="8"/>
      <c r="C560" s="8"/>
      <c r="D560" s="8"/>
      <c r="E560" s="8"/>
      <c r="F560" s="8"/>
      <c r="G560" s="8"/>
      <c r="H560" s="8"/>
      <c r="I560" s="8"/>
      <c r="J560" s="8"/>
      <c r="K560" s="8"/>
      <c r="L560" s="8"/>
      <c r="M560" s="8"/>
      <c r="N560" s="8"/>
      <c r="O560" s="8"/>
      <c r="P560" s="8"/>
    </row>
    <row r="561" spans="1:17" s="26" customFormat="1" ht="12" x14ac:dyDescent="0.25">
      <c r="A561" s="8"/>
      <c r="B561" s="22" t="s">
        <v>55</v>
      </c>
      <c r="C561" s="13" t="s">
        <v>56</v>
      </c>
      <c r="D561" s="8"/>
      <c r="E561" s="8"/>
      <c r="F561" s="8"/>
      <c r="G561" s="8"/>
      <c r="H561" s="8"/>
      <c r="I561" s="8"/>
      <c r="J561" s="8"/>
      <c r="K561" s="8"/>
      <c r="L561" s="8"/>
      <c r="M561" s="8"/>
      <c r="N561" s="8"/>
      <c r="O561" s="8"/>
      <c r="P561" s="8"/>
    </row>
    <row r="562" spans="1:17" s="26" customFormat="1" ht="25.2" customHeight="1" x14ac:dyDescent="0.25">
      <c r="A562" s="8"/>
      <c r="B562" s="22"/>
      <c r="C562" s="346" t="s">
        <v>553</v>
      </c>
      <c r="D562" s="365"/>
      <c r="E562" s="365"/>
      <c r="F562" s="365"/>
      <c r="G562" s="365"/>
      <c r="H562" s="365"/>
      <c r="I562" s="365"/>
      <c r="J562" s="365"/>
      <c r="K562" s="365"/>
      <c r="L562" s="365"/>
      <c r="M562" s="365"/>
      <c r="N562" s="365"/>
      <c r="O562" s="366"/>
      <c r="P562" s="366"/>
    </row>
    <row r="563" spans="1:17" s="26" customFormat="1" x14ac:dyDescent="0.25">
      <c r="B563" s="8"/>
      <c r="C563" s="8"/>
      <c r="D563" s="8"/>
      <c r="E563" s="8"/>
      <c r="F563" s="8"/>
      <c r="G563" s="8"/>
      <c r="H563" s="8"/>
      <c r="I563" s="8"/>
      <c r="J563" s="8"/>
      <c r="K563" s="8"/>
      <c r="L563" s="8"/>
      <c r="M563" s="8"/>
      <c r="N563" s="8"/>
      <c r="O563" s="8"/>
      <c r="P563" s="8"/>
    </row>
    <row r="564" spans="1:17" s="26" customFormat="1" x14ac:dyDescent="0.25">
      <c r="B564" s="8"/>
      <c r="C564" s="8"/>
      <c r="D564" s="8"/>
      <c r="E564" s="8"/>
      <c r="F564" s="8"/>
      <c r="G564" s="8"/>
      <c r="H564" s="8"/>
      <c r="I564" s="8"/>
      <c r="J564" s="8"/>
      <c r="K564" s="8"/>
      <c r="L564" s="8"/>
      <c r="M564" s="8"/>
      <c r="N564" s="8"/>
      <c r="O564" s="8"/>
      <c r="P564" s="8"/>
    </row>
    <row r="565" spans="1:17" s="26" customFormat="1" ht="12" x14ac:dyDescent="0.25">
      <c r="A565" s="8"/>
      <c r="B565" s="22" t="s">
        <v>57</v>
      </c>
      <c r="C565" s="13" t="s">
        <v>58</v>
      </c>
      <c r="D565" s="8"/>
      <c r="E565" s="8"/>
      <c r="F565" s="8"/>
      <c r="G565" s="8"/>
      <c r="H565" s="8"/>
      <c r="I565" s="8"/>
      <c r="J565" s="8"/>
      <c r="K565" s="8"/>
      <c r="L565" s="8"/>
      <c r="M565" s="8"/>
      <c r="N565" s="8"/>
      <c r="O565" s="8"/>
      <c r="P565" s="8"/>
      <c r="Q565" s="8"/>
    </row>
    <row r="566" spans="1:17" ht="13.2" customHeight="1" x14ac:dyDescent="0.2">
      <c r="B566" s="22"/>
      <c r="C566" s="367" t="s">
        <v>554</v>
      </c>
      <c r="D566" s="367"/>
      <c r="E566" s="367"/>
      <c r="F566" s="367"/>
      <c r="G566" s="367"/>
      <c r="H566" s="367"/>
      <c r="I566" s="367"/>
      <c r="J566" s="367"/>
      <c r="K566" s="367"/>
      <c r="L566" s="367"/>
      <c r="M566" s="367"/>
      <c r="N566" s="367"/>
      <c r="O566" s="367"/>
      <c r="P566" s="367"/>
    </row>
    <row r="567" spans="1:17" s="26" customFormat="1" x14ac:dyDescent="0.25">
      <c r="B567" s="8"/>
      <c r="C567" s="8"/>
      <c r="D567" s="8"/>
      <c r="E567" s="8"/>
      <c r="F567" s="8"/>
      <c r="G567" s="8"/>
      <c r="H567" s="8"/>
      <c r="I567" s="8"/>
      <c r="J567" s="8"/>
      <c r="K567" s="8"/>
      <c r="L567" s="8"/>
      <c r="M567" s="8"/>
      <c r="N567" s="8"/>
      <c r="O567" s="8"/>
      <c r="P567" s="8"/>
    </row>
    <row r="568" spans="1:17" s="26" customFormat="1" x14ac:dyDescent="0.25">
      <c r="B568" s="8"/>
      <c r="C568" s="8"/>
      <c r="D568" s="8"/>
      <c r="E568" s="8"/>
      <c r="F568" s="8"/>
      <c r="G568" s="8"/>
      <c r="H568" s="8"/>
      <c r="I568" s="8"/>
      <c r="J568" s="8"/>
      <c r="K568" s="8"/>
      <c r="L568" s="8"/>
      <c r="M568" s="8"/>
      <c r="N568" s="8"/>
      <c r="O568" s="8"/>
      <c r="P568" s="8"/>
    </row>
    <row r="569" spans="1:17" s="26" customFormat="1" x14ac:dyDescent="0.25">
      <c r="B569" s="8"/>
      <c r="C569" s="8"/>
      <c r="D569" s="8"/>
      <c r="E569" s="8"/>
      <c r="F569" s="8"/>
      <c r="G569" s="8"/>
      <c r="H569" s="8"/>
      <c r="I569" s="8"/>
      <c r="J569" s="8"/>
      <c r="K569" s="8"/>
      <c r="L569" s="8"/>
      <c r="M569" s="8"/>
      <c r="N569" s="8"/>
      <c r="O569" s="8"/>
      <c r="P569" s="8"/>
    </row>
    <row r="570" spans="1:17" s="26" customFormat="1" x14ac:dyDescent="0.25">
      <c r="B570" s="8"/>
      <c r="C570" s="8"/>
      <c r="D570" s="8"/>
      <c r="E570" s="8"/>
      <c r="F570" s="8"/>
      <c r="G570" s="8"/>
      <c r="H570" s="8"/>
      <c r="I570" s="8"/>
      <c r="J570" s="8"/>
      <c r="K570" s="8"/>
      <c r="L570" s="8"/>
      <c r="M570" s="8"/>
      <c r="N570" s="8"/>
      <c r="O570" s="8"/>
      <c r="P570" s="8"/>
    </row>
    <row r="571" spans="1:17" s="26" customFormat="1" ht="12" x14ac:dyDescent="0.25">
      <c r="A571" s="8"/>
      <c r="B571" s="22" t="s">
        <v>59</v>
      </c>
      <c r="C571" s="13" t="s">
        <v>60</v>
      </c>
      <c r="D571" s="8"/>
      <c r="E571" s="8"/>
      <c r="F571" s="8"/>
      <c r="G571" s="8"/>
      <c r="H571" s="8"/>
      <c r="I571" s="8"/>
      <c r="J571" s="8"/>
      <c r="K571" s="8"/>
      <c r="L571" s="8"/>
      <c r="M571" s="8"/>
      <c r="N571" s="8"/>
      <c r="O571" s="8"/>
      <c r="P571" s="8"/>
    </row>
    <row r="572" spans="1:17" s="26" customFormat="1" x14ac:dyDescent="0.25">
      <c r="C572" s="186" t="s">
        <v>419</v>
      </c>
      <c r="Q572" s="8"/>
    </row>
    <row r="573" spans="1:17" s="26" customFormat="1" ht="81.599999999999994" customHeight="1" x14ac:dyDescent="0.25">
      <c r="B573" s="186"/>
      <c r="C573" s="431" t="s">
        <v>555</v>
      </c>
      <c r="D573" s="431"/>
      <c r="E573" s="431"/>
      <c r="F573" s="431"/>
      <c r="G573" s="431"/>
      <c r="H573" s="431"/>
      <c r="I573" s="431"/>
      <c r="J573" s="431"/>
      <c r="K573" s="431"/>
      <c r="L573" s="431"/>
      <c r="M573" s="431"/>
      <c r="N573" s="431"/>
      <c r="O573" s="431"/>
      <c r="P573" s="431"/>
      <c r="Q573" s="8"/>
    </row>
    <row r="574" spans="1:17" s="26" customFormat="1" ht="7.95" customHeight="1" x14ac:dyDescent="0.25">
      <c r="B574" s="186"/>
      <c r="Q574" s="8"/>
    </row>
    <row r="575" spans="1:17" s="26" customFormat="1" ht="161.4" customHeight="1" x14ac:dyDescent="0.25">
      <c r="B575" s="186"/>
      <c r="C575" s="432" t="s">
        <v>442</v>
      </c>
      <c r="D575" s="432"/>
      <c r="E575" s="432"/>
      <c r="F575" s="432"/>
      <c r="G575" s="432"/>
      <c r="H575" s="432"/>
      <c r="I575" s="432"/>
      <c r="J575" s="432"/>
      <c r="K575" s="432"/>
      <c r="L575" s="432"/>
      <c r="M575" s="432"/>
      <c r="N575" s="432"/>
      <c r="O575" s="432"/>
      <c r="P575" s="432"/>
      <c r="Q575" s="8"/>
    </row>
    <row r="576" spans="1:17" s="26" customFormat="1" ht="15" customHeight="1" x14ac:dyDescent="0.25">
      <c r="B576" s="186"/>
      <c r="Q576" s="8"/>
    </row>
    <row r="577" spans="1:19" s="26" customFormat="1" ht="12" x14ac:dyDescent="0.25">
      <c r="A577" s="8"/>
      <c r="B577" s="22" t="s">
        <v>61</v>
      </c>
      <c r="C577" s="13" t="s">
        <v>62</v>
      </c>
      <c r="D577" s="8"/>
      <c r="E577" s="8"/>
      <c r="F577" s="8"/>
      <c r="G577" s="8"/>
      <c r="H577" s="8"/>
      <c r="I577" s="8"/>
      <c r="J577" s="8"/>
      <c r="K577" s="8"/>
      <c r="L577" s="8"/>
      <c r="M577" s="8"/>
      <c r="N577" s="8"/>
      <c r="O577" s="8"/>
      <c r="P577" s="8"/>
    </row>
    <row r="578" spans="1:19" s="26" customFormat="1" ht="12" x14ac:dyDescent="0.25">
      <c r="A578" s="8"/>
      <c r="B578" s="22"/>
      <c r="C578" s="364" t="s">
        <v>364</v>
      </c>
      <c r="D578" s="364"/>
      <c r="E578" s="364"/>
      <c r="F578" s="364"/>
      <c r="G578" s="364"/>
      <c r="H578" s="364"/>
      <c r="I578" s="364"/>
      <c r="J578" s="364"/>
      <c r="K578" s="364"/>
      <c r="L578" s="364"/>
      <c r="M578" s="364"/>
      <c r="N578" s="364"/>
      <c r="O578" s="364"/>
      <c r="P578" s="364"/>
      <c r="Q578" s="8"/>
      <c r="R578" s="8"/>
      <c r="S578" s="8"/>
    </row>
    <row r="579" spans="1:19" s="26" customFormat="1" ht="12" x14ac:dyDescent="0.25">
      <c r="A579" s="8"/>
      <c r="B579" s="22"/>
      <c r="C579" s="246"/>
      <c r="D579" s="246"/>
      <c r="E579" s="246"/>
      <c r="F579" s="246"/>
      <c r="G579" s="246"/>
      <c r="H579" s="246"/>
      <c r="I579" s="246"/>
      <c r="J579" s="246"/>
      <c r="K579" s="246"/>
      <c r="L579" s="246"/>
      <c r="M579" s="246"/>
      <c r="N579" s="246"/>
      <c r="O579" s="246"/>
      <c r="P579" s="246"/>
      <c r="Q579" s="8"/>
      <c r="R579" s="8"/>
      <c r="S579" s="8"/>
    </row>
    <row r="580" spans="1:19" s="26" customFormat="1" ht="12" customHeight="1" x14ac:dyDescent="0.25">
      <c r="B580" s="8"/>
      <c r="C580" s="8"/>
      <c r="D580" s="8"/>
      <c r="E580" s="8"/>
      <c r="F580" s="8"/>
      <c r="G580" s="8"/>
      <c r="H580" s="8"/>
      <c r="I580" s="8"/>
      <c r="J580" s="8"/>
      <c r="K580" s="8"/>
      <c r="L580" s="8"/>
      <c r="M580" s="8"/>
      <c r="N580" s="8"/>
      <c r="O580" s="8"/>
      <c r="P580" s="8"/>
    </row>
    <row r="581" spans="1:19" s="26" customFormat="1" ht="12" x14ac:dyDescent="0.25">
      <c r="A581" s="8"/>
      <c r="B581" s="22" t="s">
        <v>63</v>
      </c>
      <c r="C581" s="13" t="s">
        <v>64</v>
      </c>
      <c r="D581" s="8"/>
      <c r="E581" s="8"/>
      <c r="F581" s="8"/>
      <c r="G581" s="8"/>
      <c r="H581" s="8"/>
      <c r="I581" s="8"/>
      <c r="J581" s="8"/>
      <c r="K581" s="8"/>
      <c r="L581" s="8"/>
      <c r="M581" s="8"/>
      <c r="N581" s="8"/>
      <c r="O581" s="8"/>
      <c r="P581" s="8"/>
      <c r="Q581" s="8"/>
    </row>
    <row r="582" spans="1:19" ht="12.6" customHeight="1" x14ac:dyDescent="0.2">
      <c r="B582" s="22"/>
      <c r="C582" s="367" t="s">
        <v>437</v>
      </c>
      <c r="D582" s="367"/>
      <c r="E582" s="367"/>
      <c r="F582" s="367"/>
      <c r="G582" s="367"/>
      <c r="H582" s="367"/>
      <c r="I582" s="367"/>
      <c r="J582" s="367"/>
      <c r="K582" s="367"/>
      <c r="L582" s="367"/>
      <c r="M582" s="367"/>
      <c r="N582" s="367"/>
      <c r="O582" s="367"/>
      <c r="P582" s="367"/>
    </row>
    <row r="583" spans="1:19" s="26" customFormat="1" ht="12" customHeight="1" x14ac:dyDescent="0.25">
      <c r="B583" s="8"/>
      <c r="C583" s="8"/>
      <c r="D583" s="8"/>
      <c r="E583" s="8"/>
      <c r="F583" s="8"/>
      <c r="G583" s="8"/>
      <c r="H583" s="8"/>
      <c r="I583" s="8"/>
      <c r="J583" s="8"/>
      <c r="K583" s="8"/>
      <c r="L583" s="8"/>
      <c r="M583" s="8"/>
      <c r="N583" s="8"/>
      <c r="O583" s="8"/>
      <c r="P583" s="8"/>
    </row>
    <row r="584" spans="1:19" s="26" customFormat="1" ht="12" x14ac:dyDescent="0.25">
      <c r="A584" s="8"/>
      <c r="B584" s="22" t="s">
        <v>65</v>
      </c>
      <c r="C584" s="13" t="s">
        <v>66</v>
      </c>
      <c r="D584" s="8"/>
      <c r="E584" s="8"/>
      <c r="F584" s="8"/>
      <c r="G584" s="8"/>
      <c r="H584" s="8"/>
      <c r="I584" s="8"/>
      <c r="J584" s="8"/>
      <c r="K584" s="8"/>
      <c r="L584" s="8"/>
      <c r="M584" s="8"/>
      <c r="N584" s="8"/>
      <c r="O584" s="8"/>
      <c r="P584" s="8"/>
      <c r="Q584" s="8"/>
      <c r="R584" s="8"/>
      <c r="S584" s="8"/>
    </row>
    <row r="585" spans="1:19" ht="12" x14ac:dyDescent="0.25">
      <c r="B585" s="22"/>
      <c r="C585" s="364" t="s">
        <v>365</v>
      </c>
      <c r="D585" s="364"/>
      <c r="E585" s="364"/>
      <c r="F585" s="364"/>
      <c r="G585" s="364"/>
      <c r="H585" s="364"/>
      <c r="I585" s="364"/>
      <c r="J585" s="364"/>
      <c r="K585" s="364"/>
      <c r="L585" s="364"/>
      <c r="M585" s="364"/>
      <c r="N585" s="364"/>
      <c r="O585" s="364"/>
      <c r="P585" s="364"/>
    </row>
    <row r="586" spans="1:19" s="26" customFormat="1" ht="12" customHeight="1" x14ac:dyDescent="0.25">
      <c r="B586" s="8"/>
      <c r="C586" s="8"/>
      <c r="D586" s="8"/>
      <c r="E586" s="8"/>
      <c r="F586" s="8"/>
      <c r="G586" s="8"/>
      <c r="H586" s="8"/>
      <c r="I586" s="8"/>
      <c r="J586" s="8"/>
      <c r="K586" s="8"/>
      <c r="L586" s="8"/>
      <c r="M586" s="8"/>
      <c r="N586" s="8"/>
      <c r="O586" s="8"/>
      <c r="P586" s="8"/>
    </row>
    <row r="587" spans="1:19" s="26" customFormat="1" ht="12" customHeight="1" x14ac:dyDescent="0.25">
      <c r="B587" s="8"/>
      <c r="C587" s="8"/>
      <c r="D587" s="8"/>
      <c r="E587" s="8"/>
      <c r="F587" s="8"/>
      <c r="G587" s="8"/>
      <c r="H587" s="8"/>
      <c r="I587" s="8"/>
      <c r="J587" s="8"/>
      <c r="K587" s="8"/>
      <c r="L587" s="8"/>
      <c r="M587" s="8"/>
      <c r="N587" s="8"/>
      <c r="O587" s="8"/>
      <c r="P587" s="8"/>
    </row>
    <row r="588" spans="1:19" s="26" customFormat="1" ht="12" customHeight="1" x14ac:dyDescent="0.25">
      <c r="B588" s="8"/>
      <c r="C588" s="8"/>
      <c r="D588" s="8"/>
      <c r="E588" s="8"/>
      <c r="F588" s="8"/>
      <c r="G588" s="8"/>
      <c r="H588" s="8"/>
      <c r="I588" s="8"/>
      <c r="J588" s="8"/>
      <c r="K588" s="8"/>
      <c r="L588" s="8"/>
      <c r="M588" s="8"/>
      <c r="N588" s="8"/>
      <c r="O588" s="8"/>
      <c r="P588" s="8"/>
    </row>
    <row r="589" spans="1:19" s="26" customFormat="1" ht="12" customHeight="1" x14ac:dyDescent="0.25">
      <c r="B589" s="8"/>
      <c r="C589" s="8"/>
      <c r="D589" s="8"/>
      <c r="E589" s="8"/>
      <c r="F589" s="8"/>
      <c r="G589" s="8"/>
      <c r="H589" s="8"/>
      <c r="I589" s="8"/>
      <c r="J589" s="8"/>
      <c r="K589" s="8"/>
      <c r="L589" s="8"/>
      <c r="M589" s="8"/>
      <c r="N589" s="8"/>
      <c r="O589" s="8"/>
      <c r="P589" s="8"/>
    </row>
    <row r="590" spans="1:19" s="26" customFormat="1" ht="12" customHeight="1" x14ac:dyDescent="0.25">
      <c r="B590" s="8"/>
      <c r="C590" s="8"/>
      <c r="D590" s="8"/>
      <c r="E590" s="8"/>
      <c r="F590" s="8"/>
      <c r="G590" s="8"/>
      <c r="H590" s="8"/>
      <c r="I590" s="8"/>
      <c r="J590" s="8"/>
      <c r="K590" s="8"/>
      <c r="L590" s="8"/>
      <c r="M590" s="8"/>
      <c r="N590" s="8"/>
      <c r="O590" s="8"/>
      <c r="P590" s="8"/>
    </row>
    <row r="591" spans="1:19" s="26" customFormat="1" ht="12" customHeight="1" x14ac:dyDescent="0.25">
      <c r="B591" s="8"/>
      <c r="C591" s="8"/>
      <c r="D591" s="8"/>
      <c r="E591" s="8"/>
      <c r="F591" s="8"/>
      <c r="G591" s="8"/>
      <c r="H591" s="8"/>
      <c r="I591" s="8"/>
      <c r="J591" s="8"/>
      <c r="K591" s="8"/>
      <c r="L591" s="8"/>
      <c r="M591" s="8"/>
      <c r="N591" s="8"/>
      <c r="O591" s="8"/>
      <c r="P591" s="8"/>
    </row>
    <row r="592" spans="1:19" ht="12" x14ac:dyDescent="0.25">
      <c r="B592" s="22" t="s">
        <v>67</v>
      </c>
      <c r="C592" s="13" t="s">
        <v>68</v>
      </c>
    </row>
    <row r="593" spans="1:16" ht="37.799999999999997" customHeight="1" x14ac:dyDescent="0.2">
      <c r="A593" s="9"/>
      <c r="B593" s="9"/>
      <c r="C593" s="438" t="s">
        <v>366</v>
      </c>
      <c r="D593" s="438"/>
      <c r="E593" s="438"/>
      <c r="F593" s="438"/>
      <c r="G593" s="438"/>
      <c r="H593" s="438"/>
      <c r="I593" s="438"/>
      <c r="J593" s="438"/>
      <c r="K593" s="438"/>
      <c r="L593" s="438"/>
      <c r="M593" s="438"/>
      <c r="N593" s="438"/>
      <c r="O593" s="438"/>
      <c r="P593" s="438"/>
    </row>
    <row r="594" spans="1:16" ht="12" customHeight="1" x14ac:dyDescent="0.25"/>
    <row r="595" spans="1:16" ht="12" customHeight="1" x14ac:dyDescent="0.25"/>
    <row r="596" spans="1:16" ht="12" customHeight="1" x14ac:dyDescent="0.25">
      <c r="C596" s="13" t="s">
        <v>372</v>
      </c>
    </row>
    <row r="597" spans="1:16" ht="36.6" customHeight="1" x14ac:dyDescent="0.25">
      <c r="C597" s="370" t="s">
        <v>502</v>
      </c>
      <c r="D597" s="371"/>
      <c r="E597" s="371"/>
      <c r="F597" s="371"/>
      <c r="G597" s="371"/>
      <c r="H597" s="371"/>
      <c r="I597" s="371"/>
      <c r="J597" s="371"/>
      <c r="K597" s="371"/>
      <c r="L597" s="371"/>
      <c r="M597" s="371"/>
      <c r="N597" s="371"/>
      <c r="O597" s="371"/>
      <c r="P597" s="371"/>
    </row>
    <row r="598" spans="1:16" ht="18" customHeight="1" thickBot="1" x14ac:dyDescent="0.3"/>
    <row r="599" spans="1:16" ht="15" customHeight="1" thickBot="1" x14ac:dyDescent="0.3">
      <c r="E599" s="357" t="s">
        <v>373</v>
      </c>
      <c r="F599" s="380"/>
      <c r="G599" s="380"/>
      <c r="H599" s="381"/>
      <c r="I599" s="382"/>
      <c r="J599" s="375" t="s">
        <v>374</v>
      </c>
      <c r="K599" s="376"/>
    </row>
    <row r="600" spans="1:16" ht="12" customHeight="1" x14ac:dyDescent="0.25">
      <c r="E600" s="434" t="s">
        <v>376</v>
      </c>
      <c r="F600" s="435"/>
      <c r="G600" s="435"/>
      <c r="H600" s="436"/>
      <c r="I600" s="436"/>
      <c r="J600" s="439">
        <v>5865328.7999999998</v>
      </c>
      <c r="K600" s="440"/>
    </row>
    <row r="601" spans="1:16" ht="12" customHeight="1" x14ac:dyDescent="0.25">
      <c r="E601" s="437"/>
      <c r="F601" s="386"/>
      <c r="G601" s="386"/>
      <c r="H601" s="356"/>
      <c r="I601" s="356"/>
      <c r="J601" s="394"/>
      <c r="K601" s="395"/>
    </row>
    <row r="602" spans="1:16" ht="12" customHeight="1" x14ac:dyDescent="0.25">
      <c r="E602" s="437" t="s">
        <v>377</v>
      </c>
      <c r="F602" s="386"/>
      <c r="G602" s="386"/>
      <c r="H602" s="356"/>
      <c r="I602" s="356"/>
      <c r="J602" s="394">
        <v>4918039.84</v>
      </c>
      <c r="K602" s="395"/>
    </row>
    <row r="603" spans="1:16" ht="12" customHeight="1" x14ac:dyDescent="0.25">
      <c r="E603" s="437" t="s">
        <v>378</v>
      </c>
      <c r="F603" s="386"/>
      <c r="G603" s="386"/>
      <c r="H603" s="356"/>
      <c r="I603" s="356"/>
      <c r="J603" s="394">
        <v>6141931</v>
      </c>
      <c r="K603" s="395"/>
    </row>
    <row r="604" spans="1:16" ht="12" customHeight="1" x14ac:dyDescent="0.25">
      <c r="E604" s="437" t="s">
        <v>379</v>
      </c>
      <c r="F604" s="386"/>
      <c r="G604" s="386"/>
      <c r="H604" s="356"/>
      <c r="I604" s="356"/>
      <c r="J604" s="394">
        <v>6600969.3099999996</v>
      </c>
      <c r="K604" s="395"/>
    </row>
    <row r="605" spans="1:16" ht="12" customHeight="1" x14ac:dyDescent="0.25">
      <c r="E605" s="437" t="s">
        <v>380</v>
      </c>
      <c r="F605" s="386"/>
      <c r="G605" s="386"/>
      <c r="H605" s="356"/>
      <c r="I605" s="356"/>
      <c r="J605" s="394">
        <v>9350824.9800000004</v>
      </c>
      <c r="K605" s="395"/>
    </row>
    <row r="606" spans="1:16" ht="12" customHeight="1" x14ac:dyDescent="0.25">
      <c r="E606" s="437" t="s">
        <v>381</v>
      </c>
      <c r="F606" s="386"/>
      <c r="G606" s="386"/>
      <c r="H606" s="356"/>
      <c r="I606" s="356"/>
      <c r="J606" s="396">
        <v>5327368.4800000004</v>
      </c>
      <c r="K606" s="397"/>
    </row>
    <row r="607" spans="1:16" ht="15" customHeight="1" x14ac:dyDescent="0.25">
      <c r="E607" s="400" t="s">
        <v>375</v>
      </c>
      <c r="F607" s="401"/>
      <c r="G607" s="401"/>
      <c r="H607" s="401"/>
      <c r="I607" s="402"/>
      <c r="J607" s="403">
        <f>SUM(J602:K606)</f>
        <v>32339133.609999999</v>
      </c>
      <c r="K607" s="404"/>
    </row>
    <row r="608" spans="1:16" ht="7.95" customHeight="1" thickBot="1" x14ac:dyDescent="0.3">
      <c r="E608" s="433"/>
      <c r="F608" s="384"/>
      <c r="G608" s="384"/>
      <c r="H608" s="182"/>
      <c r="I608" s="182"/>
      <c r="J608" s="203"/>
      <c r="K608" s="204"/>
    </row>
    <row r="609" spans="3:16" ht="15" customHeight="1" thickBot="1" x14ac:dyDescent="0.3">
      <c r="E609" s="357" t="s">
        <v>354</v>
      </c>
      <c r="F609" s="381"/>
      <c r="G609" s="381"/>
      <c r="H609" s="381"/>
      <c r="I609" s="382"/>
      <c r="J609" s="398">
        <f>J607+J600</f>
        <v>38204462.409999996</v>
      </c>
      <c r="K609" s="399"/>
    </row>
    <row r="610" spans="3:16" ht="12" customHeight="1" x14ac:dyDescent="0.25">
      <c r="E610" s="193"/>
      <c r="F610" s="245"/>
      <c r="G610" s="245"/>
      <c r="H610" s="245"/>
      <c r="I610" s="245"/>
      <c r="J610" s="247"/>
      <c r="K610" s="248"/>
    </row>
    <row r="611" spans="3:16" ht="13.05" customHeight="1" x14ac:dyDescent="0.25">
      <c r="E611" s="193"/>
      <c r="F611" s="189"/>
      <c r="G611" s="189"/>
      <c r="H611" s="189"/>
      <c r="I611" s="189"/>
      <c r="J611" s="194"/>
      <c r="K611" s="189"/>
    </row>
    <row r="612" spans="3:16" ht="12" x14ac:dyDescent="0.25">
      <c r="C612" s="13" t="s">
        <v>420</v>
      </c>
    </row>
    <row r="613" spans="3:16" ht="25.2" customHeight="1" x14ac:dyDescent="0.2">
      <c r="C613" s="339" t="s">
        <v>556</v>
      </c>
      <c r="D613" s="356"/>
      <c r="E613" s="356"/>
      <c r="F613" s="356"/>
      <c r="G613" s="356"/>
      <c r="H613" s="356"/>
      <c r="I613" s="356"/>
      <c r="J613" s="356"/>
      <c r="K613" s="356"/>
      <c r="L613" s="356"/>
      <c r="M613" s="356"/>
      <c r="N613" s="356"/>
      <c r="O613" s="356"/>
      <c r="P613" s="356"/>
    </row>
    <row r="614" spans="3:16" ht="25.2" customHeight="1" x14ac:dyDescent="0.2">
      <c r="C614" s="257"/>
      <c r="D614" s="258"/>
      <c r="E614" s="258"/>
      <c r="F614" s="258"/>
      <c r="G614" s="258"/>
      <c r="H614" s="258"/>
      <c r="I614" s="258"/>
      <c r="J614" s="258"/>
      <c r="K614" s="258"/>
      <c r="L614" s="258"/>
      <c r="M614" s="258"/>
      <c r="N614" s="258"/>
      <c r="O614" s="258"/>
      <c r="P614" s="258"/>
    </row>
    <row r="615" spans="3:16" ht="25.2" customHeight="1" x14ac:dyDescent="0.2">
      <c r="C615" s="291"/>
      <c r="D615" s="300"/>
      <c r="E615" s="300"/>
      <c r="F615" s="300"/>
      <c r="G615" s="300"/>
      <c r="H615" s="300"/>
      <c r="I615" s="300"/>
      <c r="J615" s="300"/>
      <c r="K615" s="300"/>
      <c r="L615" s="300"/>
      <c r="M615" s="300"/>
      <c r="N615" s="300"/>
      <c r="O615" s="300"/>
      <c r="P615" s="300"/>
    </row>
    <row r="616" spans="3:16" ht="25.2" customHeight="1" x14ac:dyDescent="0.2">
      <c r="C616" s="291"/>
      <c r="D616" s="300"/>
      <c r="E616" s="300"/>
      <c r="F616" s="300"/>
      <c r="G616" s="300"/>
      <c r="H616" s="300"/>
      <c r="I616" s="300"/>
      <c r="J616" s="300"/>
      <c r="K616" s="300"/>
      <c r="L616" s="300"/>
      <c r="M616" s="300"/>
      <c r="N616" s="300"/>
      <c r="O616" s="300"/>
      <c r="P616" s="300"/>
    </row>
    <row r="617" spans="3:16" ht="25.2" customHeight="1" x14ac:dyDescent="0.2">
      <c r="C617" s="257"/>
      <c r="D617" s="258"/>
      <c r="E617" s="258"/>
      <c r="F617" s="258"/>
      <c r="G617" s="258"/>
      <c r="H617" s="258"/>
      <c r="I617" s="258"/>
      <c r="J617" s="258"/>
      <c r="K617" s="258"/>
      <c r="L617" s="258"/>
      <c r="M617" s="258"/>
      <c r="N617" s="258"/>
      <c r="O617" s="258"/>
      <c r="P617" s="258"/>
    </row>
    <row r="618" spans="3:16" ht="13.05" customHeight="1" x14ac:dyDescent="0.2">
      <c r="C618" s="225"/>
      <c r="D618" s="226"/>
      <c r="E618" s="226"/>
      <c r="F618" s="226"/>
      <c r="G618" s="226"/>
      <c r="H618" s="226"/>
      <c r="I618" s="226"/>
      <c r="J618" s="226"/>
      <c r="K618" s="226"/>
      <c r="L618" s="226"/>
      <c r="M618" s="226"/>
      <c r="N618" s="226"/>
      <c r="O618" s="226"/>
      <c r="P618" s="226"/>
    </row>
    <row r="619" spans="3:16" ht="35.4" customHeight="1" x14ac:dyDescent="0.25">
      <c r="C619" s="370" t="s">
        <v>516</v>
      </c>
      <c r="D619" s="371"/>
      <c r="E619" s="371"/>
      <c r="F619" s="371"/>
      <c r="G619" s="371"/>
      <c r="H619" s="371"/>
      <c r="I619" s="371"/>
      <c r="J619" s="371"/>
      <c r="K619" s="371"/>
      <c r="L619" s="371"/>
      <c r="M619" s="371"/>
      <c r="N619" s="371"/>
      <c r="O619" s="371"/>
      <c r="P619" s="371"/>
    </row>
    <row r="620" spans="3:16" ht="13.05" customHeight="1" thickBot="1" x14ac:dyDescent="0.3"/>
    <row r="621" spans="3:16" ht="13.8" thickBot="1" x14ac:dyDescent="0.3">
      <c r="E621" s="357" t="s">
        <v>373</v>
      </c>
      <c r="F621" s="380"/>
      <c r="G621" s="380"/>
      <c r="H621" s="381"/>
      <c r="I621" s="382"/>
      <c r="J621" s="375" t="s">
        <v>429</v>
      </c>
      <c r="K621" s="376"/>
      <c r="L621" s="375" t="s">
        <v>430</v>
      </c>
      <c r="M621" s="376"/>
      <c r="N621" s="375" t="s">
        <v>431</v>
      </c>
      <c r="O621" s="376"/>
    </row>
    <row r="622" spans="3:16" ht="4.95" customHeight="1" x14ac:dyDescent="0.25">
      <c r="E622" s="437"/>
      <c r="F622" s="386"/>
      <c r="G622" s="386"/>
      <c r="H622" s="356"/>
      <c r="I622" s="356"/>
      <c r="J622" s="394"/>
      <c r="K622" s="442"/>
      <c r="L622" s="377"/>
      <c r="M622" s="387"/>
      <c r="N622" s="377"/>
      <c r="O622" s="378"/>
    </row>
    <row r="623" spans="3:16" ht="12" customHeight="1" x14ac:dyDescent="0.25">
      <c r="E623" s="385" t="s">
        <v>424</v>
      </c>
      <c r="F623" s="386"/>
      <c r="G623" s="386"/>
      <c r="H623" s="356"/>
      <c r="I623" s="356"/>
      <c r="J623" s="368">
        <v>15306168.66</v>
      </c>
      <c r="K623" s="374"/>
      <c r="L623" s="368">
        <v>7150935.4100000001</v>
      </c>
      <c r="M623" s="374"/>
      <c r="N623" s="368">
        <v>7150935.4100000001</v>
      </c>
      <c r="O623" s="369"/>
    </row>
    <row r="624" spans="3:16" ht="12" customHeight="1" x14ac:dyDescent="0.25">
      <c r="E624" s="385" t="s">
        <v>425</v>
      </c>
      <c r="F624" s="386"/>
      <c r="G624" s="386"/>
      <c r="H624" s="356"/>
      <c r="I624" s="356"/>
      <c r="J624" s="368">
        <v>20391505.890000001</v>
      </c>
      <c r="K624" s="374"/>
      <c r="L624" s="368">
        <v>10238031.08</v>
      </c>
      <c r="M624" s="369"/>
      <c r="N624" s="368">
        <v>10155212.58</v>
      </c>
      <c r="O624" s="369"/>
    </row>
    <row r="625" spans="3:16" ht="12" customHeight="1" x14ac:dyDescent="0.25">
      <c r="E625" s="385" t="s">
        <v>426</v>
      </c>
      <c r="F625" s="386"/>
      <c r="G625" s="386"/>
      <c r="H625" s="356"/>
      <c r="I625" s="356"/>
      <c r="J625" s="372">
        <f>J623-J624</f>
        <v>-5085337.2300000004</v>
      </c>
      <c r="K625" s="373"/>
      <c r="L625" s="372">
        <f>L623-L624</f>
        <v>-3087095.67</v>
      </c>
      <c r="M625" s="373"/>
      <c r="N625" s="372">
        <v>3014277.17</v>
      </c>
      <c r="O625" s="379"/>
    </row>
    <row r="626" spans="3:16" ht="7.95" customHeight="1" x14ac:dyDescent="0.25">
      <c r="E626" s="385"/>
      <c r="F626" s="386"/>
      <c r="G626" s="386"/>
      <c r="H626" s="356"/>
      <c r="I626" s="356"/>
      <c r="J626" s="368"/>
      <c r="K626" s="374"/>
      <c r="L626" s="368"/>
      <c r="M626" s="374"/>
      <c r="N626" s="368"/>
      <c r="O626" s="369"/>
    </row>
    <row r="627" spans="3:16" ht="12" customHeight="1" x14ac:dyDescent="0.25">
      <c r="E627" s="385" t="s">
        <v>557</v>
      </c>
      <c r="F627" s="386"/>
      <c r="G627" s="386"/>
      <c r="H627" s="356"/>
      <c r="I627" s="356"/>
      <c r="J627" s="368">
        <f>J625</f>
        <v>-5085337.2300000004</v>
      </c>
      <c r="K627" s="374"/>
      <c r="L627" s="368">
        <f>L625</f>
        <v>-3087095.67</v>
      </c>
      <c r="M627" s="374"/>
      <c r="N627" s="368">
        <f>N625</f>
        <v>3014277.17</v>
      </c>
      <c r="O627" s="369"/>
    </row>
    <row r="628" spans="3:16" ht="12" customHeight="1" x14ac:dyDescent="0.25">
      <c r="E628" s="302" t="s">
        <v>427</v>
      </c>
      <c r="F628" s="301"/>
      <c r="G628" s="301"/>
      <c r="H628" s="300"/>
      <c r="I628" s="300"/>
      <c r="J628" s="368">
        <v>0</v>
      </c>
      <c r="K628" s="374"/>
      <c r="L628" s="368">
        <v>0</v>
      </c>
      <c r="M628" s="374"/>
      <c r="N628" s="368">
        <v>0</v>
      </c>
      <c r="O628" s="369"/>
    </row>
    <row r="629" spans="3:16" ht="12" customHeight="1" x14ac:dyDescent="0.25">
      <c r="E629" s="302" t="s">
        <v>428</v>
      </c>
      <c r="F629" s="301"/>
      <c r="G629" s="301"/>
      <c r="H629" s="300"/>
      <c r="I629" s="300"/>
      <c r="J629" s="372">
        <f>J627-J628</f>
        <v>-5085337.2300000004</v>
      </c>
      <c r="K629" s="373"/>
      <c r="L629" s="372">
        <f>L627-L628</f>
        <v>-3087095.67</v>
      </c>
      <c r="M629" s="373"/>
      <c r="N629" s="372">
        <f>N627</f>
        <v>3014277.17</v>
      </c>
      <c r="O629" s="379"/>
    </row>
    <row r="630" spans="3:16" ht="7.95" customHeight="1" x14ac:dyDescent="0.25">
      <c r="E630" s="302"/>
      <c r="F630" s="301"/>
      <c r="G630" s="301"/>
      <c r="H630" s="300"/>
      <c r="I630" s="300"/>
      <c r="J630" s="303"/>
      <c r="K630" s="304"/>
      <c r="L630" s="303"/>
      <c r="M630" s="304"/>
      <c r="N630" s="303"/>
      <c r="O630" s="305"/>
    </row>
    <row r="631" spans="3:16" ht="12" customHeight="1" x14ac:dyDescent="0.25">
      <c r="E631" s="302" t="s">
        <v>421</v>
      </c>
      <c r="F631" s="301"/>
      <c r="G631" s="301"/>
      <c r="H631" s="300"/>
      <c r="I631" s="300"/>
      <c r="J631" s="368">
        <v>0</v>
      </c>
      <c r="K631" s="374"/>
      <c r="L631" s="368">
        <v>0</v>
      </c>
      <c r="M631" s="374"/>
      <c r="N631" s="368">
        <v>0</v>
      </c>
      <c r="O631" s="369"/>
    </row>
    <row r="632" spans="3:16" ht="12" customHeight="1" x14ac:dyDescent="0.25">
      <c r="E632" s="302" t="s">
        <v>422</v>
      </c>
      <c r="F632" s="301"/>
      <c r="G632" s="301"/>
      <c r="H632" s="300"/>
      <c r="I632" s="300"/>
      <c r="J632" s="368">
        <v>0</v>
      </c>
      <c r="K632" s="374"/>
      <c r="L632" s="368">
        <v>0</v>
      </c>
      <c r="M632" s="374"/>
      <c r="N632" s="368">
        <v>0</v>
      </c>
      <c r="O632" s="369"/>
    </row>
    <row r="633" spans="3:16" ht="12" customHeight="1" x14ac:dyDescent="0.25">
      <c r="E633" s="302" t="s">
        <v>423</v>
      </c>
      <c r="F633" s="301"/>
      <c r="G633" s="301"/>
      <c r="H633" s="300"/>
      <c r="I633" s="300"/>
      <c r="J633" s="368">
        <v>0</v>
      </c>
      <c r="K633" s="374"/>
      <c r="L633" s="368">
        <v>0</v>
      </c>
      <c r="M633" s="374"/>
      <c r="N633" s="368">
        <v>0</v>
      </c>
      <c r="O633" s="369"/>
    </row>
    <row r="634" spans="3:16" ht="4.95" customHeight="1" thickBot="1" x14ac:dyDescent="0.3">
      <c r="E634" s="383"/>
      <c r="F634" s="384"/>
      <c r="G634" s="384"/>
      <c r="H634" s="182"/>
      <c r="I634" s="182"/>
      <c r="J634" s="288"/>
      <c r="K634" s="203"/>
      <c r="L634" s="288"/>
      <c r="M634" s="203"/>
      <c r="N634" s="288"/>
      <c r="O634" s="204"/>
    </row>
    <row r="635" spans="3:16" ht="4.95" customHeight="1" x14ac:dyDescent="0.25">
      <c r="E635" s="242"/>
      <c r="F635" s="243"/>
      <c r="G635" s="243"/>
      <c r="J635" s="13"/>
      <c r="K635" s="13"/>
      <c r="L635" s="13"/>
      <c r="M635" s="13"/>
      <c r="N635" s="13"/>
      <c r="O635" s="13"/>
    </row>
    <row r="636" spans="3:16" ht="13.05" customHeight="1" x14ac:dyDescent="0.25">
      <c r="E636" s="242"/>
      <c r="F636" s="243"/>
      <c r="G636" s="243"/>
      <c r="J636" s="13"/>
      <c r="K636" s="13"/>
      <c r="L636" s="13"/>
      <c r="M636" s="13"/>
      <c r="N636" s="13"/>
      <c r="O636" s="13"/>
    </row>
    <row r="637" spans="3:16" ht="11.4" customHeight="1" x14ac:dyDescent="0.25">
      <c r="C637" s="13" t="s">
        <v>435</v>
      </c>
      <c r="E637" s="193"/>
      <c r="F637" s="226"/>
      <c r="G637" s="226"/>
      <c r="H637" s="226"/>
      <c r="I637" s="226"/>
      <c r="J637" s="194"/>
      <c r="K637" s="226"/>
    </row>
    <row r="638" spans="3:16" ht="51" customHeight="1" x14ac:dyDescent="0.25">
      <c r="C638" s="441" t="s">
        <v>517</v>
      </c>
      <c r="D638" s="356"/>
      <c r="E638" s="356"/>
      <c r="F638" s="356"/>
      <c r="G638" s="356"/>
      <c r="H638" s="356"/>
      <c r="I638" s="356"/>
      <c r="J638" s="356"/>
      <c r="K638" s="356"/>
      <c r="L638" s="356"/>
      <c r="M638" s="356"/>
      <c r="N638" s="356"/>
      <c r="O638" s="356"/>
      <c r="P638" s="356"/>
    </row>
    <row r="639" spans="3:16" ht="7.95" customHeight="1" x14ac:dyDescent="0.2">
      <c r="C639" s="233"/>
      <c r="D639" s="236"/>
      <c r="E639" s="236"/>
      <c r="F639" s="236"/>
      <c r="G639" s="236"/>
      <c r="H639" s="236"/>
      <c r="I639" s="236"/>
      <c r="J639" s="236"/>
      <c r="K639" s="236"/>
      <c r="L639" s="236"/>
      <c r="M639" s="236"/>
      <c r="N639" s="236"/>
      <c r="O639" s="236"/>
      <c r="P639" s="236"/>
    </row>
    <row r="640" spans="3:16" ht="43.2" customHeight="1" x14ac:dyDescent="0.25">
      <c r="C640" s="370" t="s">
        <v>559</v>
      </c>
      <c r="D640" s="610"/>
      <c r="E640" s="610"/>
      <c r="F640" s="610"/>
      <c r="G640" s="610"/>
      <c r="H640" s="610"/>
      <c r="I640" s="610"/>
      <c r="J640" s="610"/>
      <c r="K640" s="610"/>
      <c r="L640" s="610"/>
      <c r="M640" s="610"/>
      <c r="N640" s="610"/>
      <c r="O640" s="610"/>
      <c r="P640" s="610"/>
    </row>
    <row r="641" spans="3:16" ht="7.95" customHeight="1" x14ac:dyDescent="0.2">
      <c r="C641" s="244"/>
      <c r="D641" s="245"/>
      <c r="E641" s="245"/>
      <c r="F641" s="245"/>
      <c r="G641" s="245"/>
      <c r="H641" s="245"/>
      <c r="I641" s="245"/>
      <c r="J641" s="245"/>
      <c r="K641" s="245"/>
      <c r="L641" s="245"/>
      <c r="M641" s="245"/>
      <c r="N641" s="245"/>
      <c r="O641" s="245"/>
      <c r="P641" s="245"/>
    </row>
    <row r="642" spans="3:16" ht="7.95" customHeight="1" x14ac:dyDescent="0.2">
      <c r="C642" s="244"/>
      <c r="D642" s="245"/>
      <c r="E642" s="245"/>
      <c r="F642" s="245"/>
      <c r="G642" s="245"/>
      <c r="H642" s="245"/>
      <c r="I642" s="245"/>
      <c r="J642" s="245"/>
      <c r="K642" s="245"/>
      <c r="L642" s="245"/>
      <c r="M642" s="245"/>
      <c r="N642" s="245"/>
      <c r="O642" s="245"/>
      <c r="P642" s="245"/>
    </row>
    <row r="643" spans="3:16" ht="7.95" customHeight="1" x14ac:dyDescent="0.2">
      <c r="C643" s="244"/>
      <c r="D643" s="245"/>
      <c r="E643" s="245"/>
      <c r="F643" s="245"/>
      <c r="G643" s="245"/>
      <c r="H643" s="245"/>
      <c r="I643" s="245"/>
      <c r="J643" s="245"/>
      <c r="K643" s="245"/>
      <c r="L643" s="245"/>
      <c r="M643" s="245"/>
      <c r="N643" s="245"/>
      <c r="O643" s="245"/>
      <c r="P643" s="245"/>
    </row>
    <row r="644" spans="3:16" ht="7.95" customHeight="1" x14ac:dyDescent="0.2">
      <c r="C644" s="233"/>
      <c r="D644" s="236"/>
      <c r="E644" s="236"/>
      <c r="F644" s="236"/>
      <c r="G644" s="236"/>
      <c r="H644" s="236"/>
      <c r="I644" s="236"/>
      <c r="J644" s="236"/>
      <c r="K644" s="236"/>
      <c r="L644" s="236"/>
      <c r="M644" s="236"/>
      <c r="N644" s="236"/>
      <c r="O644" s="236"/>
      <c r="P644" s="236"/>
    </row>
    <row r="645" spans="3:16" ht="13.2" x14ac:dyDescent="0.25">
      <c r="C645" s="429" t="s">
        <v>195</v>
      </c>
      <c r="D645" s="430"/>
      <c r="E645" s="430"/>
      <c r="F645" s="430"/>
      <c r="G645" s="430"/>
      <c r="H645" s="430"/>
      <c r="I645" s="430"/>
      <c r="J645" s="430"/>
      <c r="K645" s="430"/>
      <c r="L645" s="430"/>
      <c r="M645" s="430"/>
      <c r="N645" s="430"/>
      <c r="O645" s="430"/>
      <c r="P645" s="430"/>
    </row>
  </sheetData>
  <mergeCells count="671">
    <mergeCell ref="C352:P352"/>
    <mergeCell ref="L551:M551"/>
    <mergeCell ref="F542:K542"/>
    <mergeCell ref="L542:M542"/>
    <mergeCell ref="F549:K549"/>
    <mergeCell ref="L549:M549"/>
    <mergeCell ref="F551:K551"/>
    <mergeCell ref="L540:M540"/>
    <mergeCell ref="L541:M541"/>
    <mergeCell ref="L543:M543"/>
    <mergeCell ref="L544:M544"/>
    <mergeCell ref="L545:M545"/>
    <mergeCell ref="L546:M546"/>
    <mergeCell ref="L547:M547"/>
    <mergeCell ref="L548:M548"/>
    <mergeCell ref="L550:M550"/>
    <mergeCell ref="F550:H550"/>
    <mergeCell ref="J547:K547"/>
    <mergeCell ref="J548:K548"/>
    <mergeCell ref="J550:K550"/>
    <mergeCell ref="L528:M528"/>
    <mergeCell ref="L529:M529"/>
    <mergeCell ref="L530:M530"/>
    <mergeCell ref="D509:K509"/>
    <mergeCell ref="L509:M509"/>
    <mergeCell ref="L527:M527"/>
    <mergeCell ref="D527:I527"/>
    <mergeCell ref="J527:K527"/>
    <mergeCell ref="D530:K530"/>
    <mergeCell ref="L512:M512"/>
    <mergeCell ref="H519:I519"/>
    <mergeCell ref="H520:I520"/>
    <mergeCell ref="H521:I521"/>
    <mergeCell ref="H510:I510"/>
    <mergeCell ref="H511:I511"/>
    <mergeCell ref="H512:I512"/>
    <mergeCell ref="H528:I528"/>
    <mergeCell ref="H529:I529"/>
    <mergeCell ref="L507:M507"/>
    <mergeCell ref="L508:M508"/>
    <mergeCell ref="L525:M525"/>
    <mergeCell ref="L526:M526"/>
    <mergeCell ref="L513:M513"/>
    <mergeCell ref="L514:M514"/>
    <mergeCell ref="L515:M515"/>
    <mergeCell ref="L522:M522"/>
    <mergeCell ref="L523:M523"/>
    <mergeCell ref="L524:M524"/>
    <mergeCell ref="L516:M516"/>
    <mergeCell ref="L517:M517"/>
    <mergeCell ref="L518:M518"/>
    <mergeCell ref="L519:M519"/>
    <mergeCell ref="L520:M520"/>
    <mergeCell ref="L521:M521"/>
    <mergeCell ref="L510:M510"/>
    <mergeCell ref="L511:M511"/>
    <mergeCell ref="C282:P282"/>
    <mergeCell ref="C287:P287"/>
    <mergeCell ref="C396:P396"/>
    <mergeCell ref="C465:P465"/>
    <mergeCell ref="C466:P466"/>
    <mergeCell ref="C640:P640"/>
    <mergeCell ref="D503:G503"/>
    <mergeCell ref="H503:I503"/>
    <mergeCell ref="H504:I504"/>
    <mergeCell ref="H505:I505"/>
    <mergeCell ref="H506:I506"/>
    <mergeCell ref="H507:I507"/>
    <mergeCell ref="H508:I508"/>
    <mergeCell ref="H525:I525"/>
    <mergeCell ref="H526:I526"/>
    <mergeCell ref="H513:I513"/>
    <mergeCell ref="H514:I514"/>
    <mergeCell ref="H515:I515"/>
    <mergeCell ref="H522:I522"/>
    <mergeCell ref="H523:I523"/>
    <mergeCell ref="H524:I524"/>
    <mergeCell ref="H516:I516"/>
    <mergeCell ref="H517:I517"/>
    <mergeCell ref="H518:I518"/>
    <mergeCell ref="C10:P10"/>
    <mergeCell ref="E70:F70"/>
    <mergeCell ref="G70:H70"/>
    <mergeCell ref="I70:J70"/>
    <mergeCell ref="K70:N70"/>
    <mergeCell ref="E76:H76"/>
    <mergeCell ref="I76:J76"/>
    <mergeCell ref="D78:H78"/>
    <mergeCell ref="I78:J78"/>
    <mergeCell ref="A12:P12"/>
    <mergeCell ref="G59:H59"/>
    <mergeCell ref="E60:F60"/>
    <mergeCell ref="G60:H60"/>
    <mergeCell ref="E61:F61"/>
    <mergeCell ref="G61:H61"/>
    <mergeCell ref="E62:F62"/>
    <mergeCell ref="G62:H62"/>
    <mergeCell ref="E63:F63"/>
    <mergeCell ref="G63:H63"/>
    <mergeCell ref="E64:F64"/>
    <mergeCell ref="G64:H64"/>
    <mergeCell ref="E65:F65"/>
    <mergeCell ref="G65:H65"/>
    <mergeCell ref="E66:F66"/>
    <mergeCell ref="L344:M344"/>
    <mergeCell ref="L343:M343"/>
    <mergeCell ref="F304:H304"/>
    <mergeCell ref="E394:H394"/>
    <mergeCell ref="I394:K394"/>
    <mergeCell ref="E385:H385"/>
    <mergeCell ref="I385:K385"/>
    <mergeCell ref="E387:H387"/>
    <mergeCell ref="I387:K387"/>
    <mergeCell ref="E388:H388"/>
    <mergeCell ref="I388:K388"/>
    <mergeCell ref="E386:H386"/>
    <mergeCell ref="I386:K386"/>
    <mergeCell ref="L367:N367"/>
    <mergeCell ref="I371:K371"/>
    <mergeCell ref="I367:K367"/>
    <mergeCell ref="E368:H368"/>
    <mergeCell ref="C365:P365"/>
    <mergeCell ref="F305:H305"/>
    <mergeCell ref="F306:H306"/>
    <mergeCell ref="C373:P373"/>
    <mergeCell ref="C381:P381"/>
    <mergeCell ref="C383:P383"/>
    <mergeCell ref="F309:J309"/>
    <mergeCell ref="D225:L225"/>
    <mergeCell ref="M225:O225"/>
    <mergeCell ref="J142:L142"/>
    <mergeCell ref="D143:I143"/>
    <mergeCell ref="J143:L143"/>
    <mergeCell ref="D144:I144"/>
    <mergeCell ref="M163:O163"/>
    <mergeCell ref="J168:L168"/>
    <mergeCell ref="M168:O168"/>
    <mergeCell ref="D163:I163"/>
    <mergeCell ref="J147:L147"/>
    <mergeCell ref="M147:O147"/>
    <mergeCell ref="D148:I148"/>
    <mergeCell ref="J148:L148"/>
    <mergeCell ref="M148:O148"/>
    <mergeCell ref="M167:O167"/>
    <mergeCell ref="D167:I167"/>
    <mergeCell ref="J167:L167"/>
    <mergeCell ref="C154:P154"/>
    <mergeCell ref="C156:P156"/>
    <mergeCell ref="D164:I164"/>
    <mergeCell ref="C308:H308"/>
    <mergeCell ref="F307:H307"/>
    <mergeCell ref="F298:H298"/>
    <mergeCell ref="D168:I168"/>
    <mergeCell ref="F301:H301"/>
    <mergeCell ref="F302:H302"/>
    <mergeCell ref="F303:H303"/>
    <mergeCell ref="K275:M275"/>
    <mergeCell ref="N275:P275"/>
    <mergeCell ref="F299:H299"/>
    <mergeCell ref="J164:L164"/>
    <mergeCell ref="M164:O164"/>
    <mergeCell ref="D165:I165"/>
    <mergeCell ref="J165:L165"/>
    <mergeCell ref="M165:O165"/>
    <mergeCell ref="J163:L163"/>
    <mergeCell ref="D252:L252"/>
    <mergeCell ref="M252:O252"/>
    <mergeCell ref="D141:I141"/>
    <mergeCell ref="J141:L141"/>
    <mergeCell ref="D138:I138"/>
    <mergeCell ref="C150:P150"/>
    <mergeCell ref="D142:I142"/>
    <mergeCell ref="C57:P57"/>
    <mergeCell ref="F41:J41"/>
    <mergeCell ref="K41:M41"/>
    <mergeCell ref="J85:L85"/>
    <mergeCell ref="M85:O85"/>
    <mergeCell ref="C86:I86"/>
    <mergeCell ref="J86:L86"/>
    <mergeCell ref="M86:O86"/>
    <mergeCell ref="M84:O84"/>
    <mergeCell ref="F47:J47"/>
    <mergeCell ref="K47:M47"/>
    <mergeCell ref="F48:J48"/>
    <mergeCell ref="K48:M48"/>
    <mergeCell ref="F49:J49"/>
    <mergeCell ref="C87:I87"/>
    <mergeCell ref="J87:L87"/>
    <mergeCell ref="M87:O87"/>
    <mergeCell ref="H92:J92"/>
    <mergeCell ref="C107:P107"/>
    <mergeCell ref="K51:M51"/>
    <mergeCell ref="C54:P54"/>
    <mergeCell ref="J84:L84"/>
    <mergeCell ref="C35:P35"/>
    <mergeCell ref="G68:H68"/>
    <mergeCell ref="E69:F69"/>
    <mergeCell ref="G69:H69"/>
    <mergeCell ref="E59:F59"/>
    <mergeCell ref="J140:L140"/>
    <mergeCell ref="C114:P114"/>
    <mergeCell ref="C127:H127"/>
    <mergeCell ref="I127:K127"/>
    <mergeCell ref="L127:N127"/>
    <mergeCell ref="J138:L138"/>
    <mergeCell ref="D139:I139"/>
    <mergeCell ref="J139:L139"/>
    <mergeCell ref="D140:I140"/>
    <mergeCell ref="C102:P102"/>
    <mergeCell ref="C19:P19"/>
    <mergeCell ref="C21:P21"/>
    <mergeCell ref="C23:P23"/>
    <mergeCell ref="D28:I28"/>
    <mergeCell ref="J28:L28"/>
    <mergeCell ref="M28:O28"/>
    <mergeCell ref="D30:I30"/>
    <mergeCell ref="J30:L30"/>
    <mergeCell ref="M30:O30"/>
    <mergeCell ref="J29:L29"/>
    <mergeCell ref="M29:O29"/>
    <mergeCell ref="M170:O170"/>
    <mergeCell ref="M27:O27"/>
    <mergeCell ref="D29:I29"/>
    <mergeCell ref="D171:I171"/>
    <mergeCell ref="J144:L144"/>
    <mergeCell ref="D145:I145"/>
    <mergeCell ref="J145:L145"/>
    <mergeCell ref="K49:M49"/>
    <mergeCell ref="C84:I84"/>
    <mergeCell ref="C128:H128"/>
    <mergeCell ref="I128:K128"/>
    <mergeCell ref="L128:N128"/>
    <mergeCell ref="C129:H129"/>
    <mergeCell ref="I129:K129"/>
    <mergeCell ref="L129:N129"/>
    <mergeCell ref="D92:G92"/>
    <mergeCell ref="D93:G93"/>
    <mergeCell ref="D94:G94"/>
    <mergeCell ref="D95:G95"/>
    <mergeCell ref="C99:P99"/>
    <mergeCell ref="C104:P104"/>
    <mergeCell ref="I121:K121"/>
    <mergeCell ref="L120:N120"/>
    <mergeCell ref="L121:N121"/>
    <mergeCell ref="C215:P215"/>
    <mergeCell ref="C220:P220"/>
    <mergeCell ref="C218:P218"/>
    <mergeCell ref="A1:P1"/>
    <mergeCell ref="L369:N369"/>
    <mergeCell ref="L368:N368"/>
    <mergeCell ref="B3:P5"/>
    <mergeCell ref="F37:J37"/>
    <mergeCell ref="K37:M37"/>
    <mergeCell ref="F38:J38"/>
    <mergeCell ref="K38:M38"/>
    <mergeCell ref="F39:J39"/>
    <mergeCell ref="K39:M39"/>
    <mergeCell ref="F40:J40"/>
    <mergeCell ref="K40:M40"/>
    <mergeCell ref="E266:K266"/>
    <mergeCell ref="L266:N266"/>
    <mergeCell ref="E267:K267"/>
    <mergeCell ref="L267:N267"/>
    <mergeCell ref="C202:P204"/>
    <mergeCell ref="D27:I27"/>
    <mergeCell ref="J27:L27"/>
    <mergeCell ref="D170:I170"/>
    <mergeCell ref="J170:L170"/>
    <mergeCell ref="D195:L195"/>
    <mergeCell ref="M195:O195"/>
    <mergeCell ref="D196:L196"/>
    <mergeCell ref="M196:O196"/>
    <mergeCell ref="D197:L197"/>
    <mergeCell ref="M197:O197"/>
    <mergeCell ref="M199:O199"/>
    <mergeCell ref="C207:P207"/>
    <mergeCell ref="C209:P209"/>
    <mergeCell ref="M31:O31"/>
    <mergeCell ref="D31:I31"/>
    <mergeCell ref="J31:L31"/>
    <mergeCell ref="M145:O145"/>
    <mergeCell ref="M144:O144"/>
    <mergeCell ref="M143:O143"/>
    <mergeCell ref="M142:O142"/>
    <mergeCell ref="M141:O141"/>
    <mergeCell ref="M169:O169"/>
    <mergeCell ref="D162:I162"/>
    <mergeCell ref="J162:L162"/>
    <mergeCell ref="M162:O162"/>
    <mergeCell ref="D146:I146"/>
    <mergeCell ref="J146:L146"/>
    <mergeCell ref="M146:O146"/>
    <mergeCell ref="D147:I147"/>
    <mergeCell ref="M140:O140"/>
    <mergeCell ref="K92:M92"/>
    <mergeCell ref="H93:J93"/>
    <mergeCell ref="K93:M93"/>
    <mergeCell ref="C85:I85"/>
    <mergeCell ref="F50:J50"/>
    <mergeCell ref="K50:M50"/>
    <mergeCell ref="F51:J51"/>
    <mergeCell ref="C280:P280"/>
    <mergeCell ref="C285:P285"/>
    <mergeCell ref="C291:P291"/>
    <mergeCell ref="C341:P341"/>
    <mergeCell ref="L345:M345"/>
    <mergeCell ref="L346:M346"/>
    <mergeCell ref="I368:K368"/>
    <mergeCell ref="E367:H367"/>
    <mergeCell ref="F332:J332"/>
    <mergeCell ref="K327:L327"/>
    <mergeCell ref="K328:L328"/>
    <mergeCell ref="K329:L329"/>
    <mergeCell ref="K330:L330"/>
    <mergeCell ref="K326:L326"/>
    <mergeCell ref="K331:L331"/>
    <mergeCell ref="K332:L332"/>
    <mergeCell ref="K334:L334"/>
    <mergeCell ref="K335:L335"/>
    <mergeCell ref="K338:L338"/>
    <mergeCell ref="L347:M347"/>
    <mergeCell ref="L348:M348"/>
    <mergeCell ref="L350:M350"/>
    <mergeCell ref="L349:M349"/>
    <mergeCell ref="F297:H297"/>
    <mergeCell ref="N273:P273"/>
    <mergeCell ref="N274:P274"/>
    <mergeCell ref="N277:P277"/>
    <mergeCell ref="C45:P45"/>
    <mergeCell ref="F42:J42"/>
    <mergeCell ref="K42:M42"/>
    <mergeCell ref="I122:K122"/>
    <mergeCell ref="M139:O139"/>
    <mergeCell ref="M138:O138"/>
    <mergeCell ref="C120:H120"/>
    <mergeCell ref="C121:H121"/>
    <mergeCell ref="C122:H122"/>
    <mergeCell ref="M246:O246"/>
    <mergeCell ref="L122:N122"/>
    <mergeCell ref="H94:J94"/>
    <mergeCell ref="K94:M94"/>
    <mergeCell ref="H95:J95"/>
    <mergeCell ref="K95:M95"/>
    <mergeCell ref="I120:K120"/>
    <mergeCell ref="M166:O166"/>
    <mergeCell ref="J171:L171"/>
    <mergeCell ref="M171:O171"/>
    <mergeCell ref="D199:L199"/>
    <mergeCell ref="D226:L226"/>
    <mergeCell ref="C359:P359"/>
    <mergeCell ref="C357:P357"/>
    <mergeCell ref="C355:P355"/>
    <mergeCell ref="M250:O250"/>
    <mergeCell ref="M249:O249"/>
    <mergeCell ref="E184:H184"/>
    <mergeCell ref="I184:K184"/>
    <mergeCell ref="L184:N184"/>
    <mergeCell ref="E185:H185"/>
    <mergeCell ref="I185:K185"/>
    <mergeCell ref="D194:L194"/>
    <mergeCell ref="M194:O194"/>
    <mergeCell ref="L185:N185"/>
    <mergeCell ref="D198:L198"/>
    <mergeCell ref="M198:O198"/>
    <mergeCell ref="C212:P212"/>
    <mergeCell ref="F300:H300"/>
    <mergeCell ref="F295:H295"/>
    <mergeCell ref="F296:H296"/>
    <mergeCell ref="C229:P229"/>
    <mergeCell ref="C273:J273"/>
    <mergeCell ref="K273:M273"/>
    <mergeCell ref="K274:M274"/>
    <mergeCell ref="K277:M277"/>
    <mergeCell ref="M238:O238"/>
    <mergeCell ref="D239:L239"/>
    <mergeCell ref="M239:O239"/>
    <mergeCell ref="D241:L241"/>
    <mergeCell ref="M241:O241"/>
    <mergeCell ref="D249:L249"/>
    <mergeCell ref="D250:L250"/>
    <mergeCell ref="C158:P158"/>
    <mergeCell ref="L269:N269"/>
    <mergeCell ref="D169:I169"/>
    <mergeCell ref="J169:L169"/>
    <mergeCell ref="M226:O226"/>
    <mergeCell ref="D192:L192"/>
    <mergeCell ref="M192:O192"/>
    <mergeCell ref="E186:H186"/>
    <mergeCell ref="I186:K186"/>
    <mergeCell ref="L186:N186"/>
    <mergeCell ref="E187:H187"/>
    <mergeCell ref="I187:K187"/>
    <mergeCell ref="L187:N187"/>
    <mergeCell ref="D227:L227"/>
    <mergeCell ref="M227:O227"/>
    <mergeCell ref="D193:L193"/>
    <mergeCell ref="M193:O193"/>
    <mergeCell ref="C233:P233"/>
    <mergeCell ref="M253:O253"/>
    <mergeCell ref="E268:K268"/>
    <mergeCell ref="L268:N268"/>
    <mergeCell ref="E269:K269"/>
    <mergeCell ref="C261:P261"/>
    <mergeCell ref="D251:L251"/>
    <mergeCell ref="M251:O251"/>
    <mergeCell ref="C258:P258"/>
    <mergeCell ref="C243:P243"/>
    <mergeCell ref="C236:P236"/>
    <mergeCell ref="C244:P244"/>
    <mergeCell ref="D240:L240"/>
    <mergeCell ref="M240:O240"/>
    <mergeCell ref="C247:P247"/>
    <mergeCell ref="E265:K265"/>
    <mergeCell ref="L265:N265"/>
    <mergeCell ref="D255:L255"/>
    <mergeCell ref="M255:O255"/>
    <mergeCell ref="E263:K263"/>
    <mergeCell ref="L263:N263"/>
    <mergeCell ref="E264:K264"/>
    <mergeCell ref="L264:N264"/>
    <mergeCell ref="D238:L238"/>
    <mergeCell ref="N276:P276"/>
    <mergeCell ref="K276:M276"/>
    <mergeCell ref="M254:O254"/>
    <mergeCell ref="D253:L253"/>
    <mergeCell ref="D254:L254"/>
    <mergeCell ref="C405:P405"/>
    <mergeCell ref="C411:P411"/>
    <mergeCell ref="C442:P442"/>
    <mergeCell ref="C422:P422"/>
    <mergeCell ref="I369:K369"/>
    <mergeCell ref="L370:N370"/>
    <mergeCell ref="C379:P379"/>
    <mergeCell ref="A419:P419"/>
    <mergeCell ref="A403:P403"/>
    <mergeCell ref="E370:H370"/>
    <mergeCell ref="E369:H369"/>
    <mergeCell ref="L371:N371"/>
    <mergeCell ref="I370:K370"/>
    <mergeCell ref="E371:H371"/>
    <mergeCell ref="E391:H391"/>
    <mergeCell ref="I391:K391"/>
    <mergeCell ref="E392:H392"/>
    <mergeCell ref="I392:K392"/>
    <mergeCell ref="E393:H393"/>
    <mergeCell ref="C461:P461"/>
    <mergeCell ref="C462:P462"/>
    <mergeCell ref="C463:P463"/>
    <mergeCell ref="C464:P464"/>
    <mergeCell ref="C468:P468"/>
    <mergeCell ref="C473:P473"/>
    <mergeCell ref="I393:K393"/>
    <mergeCell ref="C414:P414"/>
    <mergeCell ref="C447:P447"/>
    <mergeCell ref="C449:P449"/>
    <mergeCell ref="C453:P453"/>
    <mergeCell ref="C455:P455"/>
    <mergeCell ref="C457:P457"/>
    <mergeCell ref="C459:P459"/>
    <mergeCell ref="C451:P451"/>
    <mergeCell ref="C425:P425"/>
    <mergeCell ref="C434:P434"/>
    <mergeCell ref="C436:P436"/>
    <mergeCell ref="C438:P438"/>
    <mergeCell ref="C440:P440"/>
    <mergeCell ref="C554:P554"/>
    <mergeCell ref="J503:K503"/>
    <mergeCell ref="J504:K504"/>
    <mergeCell ref="J505:K505"/>
    <mergeCell ref="J506:K506"/>
    <mergeCell ref="J507:K507"/>
    <mergeCell ref="J508:K508"/>
    <mergeCell ref="J525:K525"/>
    <mergeCell ref="J526:K526"/>
    <mergeCell ref="J514:K514"/>
    <mergeCell ref="J515:K515"/>
    <mergeCell ref="J523:K523"/>
    <mergeCell ref="J524:K524"/>
    <mergeCell ref="J519:K519"/>
    <mergeCell ref="J520:K520"/>
    <mergeCell ref="J529:K529"/>
    <mergeCell ref="F547:H547"/>
    <mergeCell ref="F548:H548"/>
    <mergeCell ref="D531:K531"/>
    <mergeCell ref="L531:M531"/>
    <mergeCell ref="L503:M503"/>
    <mergeCell ref="L504:M504"/>
    <mergeCell ref="L505:M505"/>
    <mergeCell ref="L506:M506"/>
    <mergeCell ref="C582:P582"/>
    <mergeCell ref="C585:P585"/>
    <mergeCell ref="C645:P645"/>
    <mergeCell ref="C573:P573"/>
    <mergeCell ref="C575:P575"/>
    <mergeCell ref="C597:P597"/>
    <mergeCell ref="E608:G608"/>
    <mergeCell ref="E599:I599"/>
    <mergeCell ref="E600:I600"/>
    <mergeCell ref="E601:I601"/>
    <mergeCell ref="E602:I602"/>
    <mergeCell ref="C593:P593"/>
    <mergeCell ref="E603:I603"/>
    <mergeCell ref="E604:I604"/>
    <mergeCell ref="E605:I605"/>
    <mergeCell ref="E606:I606"/>
    <mergeCell ref="E609:I609"/>
    <mergeCell ref="J599:K599"/>
    <mergeCell ref="J600:K600"/>
    <mergeCell ref="J601:K601"/>
    <mergeCell ref="C638:P638"/>
    <mergeCell ref="E622:I622"/>
    <mergeCell ref="J622:K622"/>
    <mergeCell ref="E623:I623"/>
    <mergeCell ref="J545:K545"/>
    <mergeCell ref="J546:K546"/>
    <mergeCell ref="F313:H313"/>
    <mergeCell ref="F314:H314"/>
    <mergeCell ref="F315:H315"/>
    <mergeCell ref="F316:H316"/>
    <mergeCell ref="J510:K510"/>
    <mergeCell ref="F317:H317"/>
    <mergeCell ref="C319:H319"/>
    <mergeCell ref="F318:H318"/>
    <mergeCell ref="F320:H320"/>
    <mergeCell ref="C321:H321"/>
    <mergeCell ref="C490:P490"/>
    <mergeCell ref="C492:P492"/>
    <mergeCell ref="C494:P494"/>
    <mergeCell ref="C498:P498"/>
    <mergeCell ref="C538:P538"/>
    <mergeCell ref="C533:P533"/>
    <mergeCell ref="C475:P475"/>
    <mergeCell ref="C477:P477"/>
    <mergeCell ref="C479:P479"/>
    <mergeCell ref="C481:P481"/>
    <mergeCell ref="C483:P483"/>
    <mergeCell ref="C485:P485"/>
    <mergeCell ref="J623:K623"/>
    <mergeCell ref="L621:M621"/>
    <mergeCell ref="L622:M622"/>
    <mergeCell ref="L623:M623"/>
    <mergeCell ref="C130:H130"/>
    <mergeCell ref="I130:K130"/>
    <mergeCell ref="L130:N130"/>
    <mergeCell ref="C131:H131"/>
    <mergeCell ref="I131:K131"/>
    <mergeCell ref="L131:N131"/>
    <mergeCell ref="C132:H132"/>
    <mergeCell ref="I132:K132"/>
    <mergeCell ref="L132:N132"/>
    <mergeCell ref="J602:K602"/>
    <mergeCell ref="J603:K603"/>
    <mergeCell ref="J604:K604"/>
    <mergeCell ref="J605:K605"/>
    <mergeCell ref="J606:K606"/>
    <mergeCell ref="J609:K609"/>
    <mergeCell ref="E607:I607"/>
    <mergeCell ref="J607:K607"/>
    <mergeCell ref="F310:H310"/>
    <mergeCell ref="F311:H311"/>
    <mergeCell ref="F312:H312"/>
    <mergeCell ref="E634:G634"/>
    <mergeCell ref="E627:I627"/>
    <mergeCell ref="J629:K629"/>
    <mergeCell ref="J627:K627"/>
    <mergeCell ref="J628:K628"/>
    <mergeCell ref="J631:K631"/>
    <mergeCell ref="J632:K632"/>
    <mergeCell ref="J633:K633"/>
    <mergeCell ref="E624:I624"/>
    <mergeCell ref="J624:K624"/>
    <mergeCell ref="E625:I625"/>
    <mergeCell ref="J625:K625"/>
    <mergeCell ref="E626:I626"/>
    <mergeCell ref="J626:K626"/>
    <mergeCell ref="N631:O631"/>
    <mergeCell ref="N632:O632"/>
    <mergeCell ref="N633:O633"/>
    <mergeCell ref="C619:P619"/>
    <mergeCell ref="L624:M624"/>
    <mergeCell ref="L625:M625"/>
    <mergeCell ref="L626:M626"/>
    <mergeCell ref="L627:M627"/>
    <mergeCell ref="L628:M628"/>
    <mergeCell ref="L629:M629"/>
    <mergeCell ref="L631:M631"/>
    <mergeCell ref="L632:M632"/>
    <mergeCell ref="L633:M633"/>
    <mergeCell ref="N621:O621"/>
    <mergeCell ref="N622:O622"/>
    <mergeCell ref="N623:O623"/>
    <mergeCell ref="N624:O624"/>
    <mergeCell ref="N625:O625"/>
    <mergeCell ref="N626:O626"/>
    <mergeCell ref="N627:O627"/>
    <mergeCell ref="N628:O628"/>
    <mergeCell ref="N629:O629"/>
    <mergeCell ref="E621:I621"/>
    <mergeCell ref="J621:K621"/>
    <mergeCell ref="C613:P613"/>
    <mergeCell ref="J540:K540"/>
    <mergeCell ref="J521:K521"/>
    <mergeCell ref="J511:K511"/>
    <mergeCell ref="J512:K512"/>
    <mergeCell ref="J517:K517"/>
    <mergeCell ref="J513:K513"/>
    <mergeCell ref="J522:K522"/>
    <mergeCell ref="J516:K516"/>
    <mergeCell ref="J518:K518"/>
    <mergeCell ref="C558:P558"/>
    <mergeCell ref="C562:P562"/>
    <mergeCell ref="C566:P566"/>
    <mergeCell ref="C578:P578"/>
    <mergeCell ref="J528:K528"/>
    <mergeCell ref="F540:H540"/>
    <mergeCell ref="F541:H541"/>
    <mergeCell ref="F543:H543"/>
    <mergeCell ref="F544:H544"/>
    <mergeCell ref="F545:H545"/>
    <mergeCell ref="F546:H546"/>
    <mergeCell ref="J541:K541"/>
    <mergeCell ref="J543:K543"/>
    <mergeCell ref="J544:K544"/>
    <mergeCell ref="G66:H66"/>
    <mergeCell ref="E67:F67"/>
    <mergeCell ref="G67:H67"/>
    <mergeCell ref="E68:F68"/>
    <mergeCell ref="C181:O181"/>
    <mergeCell ref="C293:P293"/>
    <mergeCell ref="K64:N64"/>
    <mergeCell ref="K65:N65"/>
    <mergeCell ref="I83:J83"/>
    <mergeCell ref="K83:L83"/>
    <mergeCell ref="K69:N69"/>
    <mergeCell ref="D80:H80"/>
    <mergeCell ref="I74:J74"/>
    <mergeCell ref="I75:J75"/>
    <mergeCell ref="I80:J80"/>
    <mergeCell ref="E74:H74"/>
    <mergeCell ref="E75:H75"/>
    <mergeCell ref="I69:J69"/>
    <mergeCell ref="I71:J71"/>
    <mergeCell ref="K71:L71"/>
    <mergeCell ref="I72:J72"/>
    <mergeCell ref="K72:L72"/>
    <mergeCell ref="D166:I166"/>
    <mergeCell ref="J166:L166"/>
    <mergeCell ref="I59:J59"/>
    <mergeCell ref="K59:N59"/>
    <mergeCell ref="E71:F71"/>
    <mergeCell ref="G71:H71"/>
    <mergeCell ref="E83:F83"/>
    <mergeCell ref="G83:H83"/>
    <mergeCell ref="I60:J60"/>
    <mergeCell ref="I61:J61"/>
    <mergeCell ref="I62:J62"/>
    <mergeCell ref="I63:J63"/>
    <mergeCell ref="I64:J64"/>
    <mergeCell ref="I65:J65"/>
    <mergeCell ref="I66:J66"/>
    <mergeCell ref="I67:J67"/>
    <mergeCell ref="I68:J68"/>
    <mergeCell ref="D72:H72"/>
    <mergeCell ref="C82:P82"/>
    <mergeCell ref="K60:N60"/>
    <mergeCell ref="K61:N61"/>
    <mergeCell ref="K62:N62"/>
    <mergeCell ref="K63:N63"/>
    <mergeCell ref="K66:N66"/>
    <mergeCell ref="K67:N67"/>
    <mergeCell ref="K68:N68"/>
  </mergeCells>
  <printOptions horizontalCentered="1" verticalCentered="1"/>
  <pageMargins left="0.39370078740157483" right="0.39370078740157483" top="1.1811023622047245" bottom="1.1811023622047245" header="0.31496062992125984" footer="0.31496062992125984"/>
  <pageSetup orientation="landscape" r:id="rId1"/>
  <headerFooter>
    <oddHeader>&amp;L&amp;G&amp;C&amp;"Arial,Negrita"&amp;12COMPAÑÍA INMOBILIARIA FOMENTO TURÍSTICO 
DE MICHOACÁN, S.A. DE C.V.&amp;14
&amp;11ESTADO DE&amp;14
&amp;10NOTAS A LOS ESTADOS FINANCIEROS&amp;R&amp;"Arial,Normal"&amp;7Fecha    &amp;D    
Hora de impresión     &amp;T</oddHeader>
    <oddFooter>&amp;L&amp;"Arial,Normal"ELABORÓ:
C.P. Maria del Rocio Arnaiz Tapia
Contador General
&amp;C&amp;"Arial,Normal"&amp;P / &amp;N&amp;R&amp;"Arial,Normal"AUTORIZÓ:&amp;"Times New Roman,Normal"
L.C.P. Leticia Gálvez García
Directora General</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F37"/>
  <sheetViews>
    <sheetView topLeftCell="A19" zoomScale="90" zoomScaleNormal="90" workbookViewId="0">
      <selection activeCell="B26" sqref="B26:B28"/>
    </sheetView>
  </sheetViews>
  <sheetFormatPr baseColWidth="10" defaultRowHeight="13.2" x14ac:dyDescent="0.25"/>
  <cols>
    <col min="1" max="1" width="1.33203125" customWidth="1"/>
    <col min="2" max="2" width="19.109375" customWidth="1"/>
    <col min="3" max="3" width="44.6640625" customWidth="1"/>
    <col min="4" max="4" width="77.6640625" customWidth="1"/>
    <col min="5" max="5" width="45.109375" customWidth="1"/>
    <col min="6" max="6" width="52.6640625" bestFit="1" customWidth="1"/>
  </cols>
  <sheetData>
    <row r="1" spans="2:6" ht="21" x14ac:dyDescent="0.25">
      <c r="B1" s="650" t="s">
        <v>156</v>
      </c>
      <c r="C1" s="650"/>
      <c r="D1" s="650"/>
      <c r="E1" s="650"/>
      <c r="F1" s="650"/>
    </row>
    <row r="2" spans="2:6" ht="14.25" customHeight="1" x14ac:dyDescent="0.25">
      <c r="B2" s="655" t="s">
        <v>157</v>
      </c>
      <c r="C2" s="655"/>
      <c r="D2" s="655"/>
      <c r="E2" s="655"/>
      <c r="F2" s="655"/>
    </row>
    <row r="3" spans="2:6" ht="14.25" customHeight="1" x14ac:dyDescent="0.25">
      <c r="B3" s="655" t="s">
        <v>160</v>
      </c>
      <c r="C3" s="655"/>
      <c r="D3" s="655"/>
      <c r="E3" s="655"/>
      <c r="F3" s="655"/>
    </row>
    <row r="4" spans="2:6" ht="18.75" customHeight="1" x14ac:dyDescent="0.25"/>
    <row r="5" spans="2:6" ht="17.25" customHeight="1" x14ac:dyDescent="0.25">
      <c r="B5" s="70" t="s">
        <v>158</v>
      </c>
      <c r="C5" s="651" t="s">
        <v>159</v>
      </c>
      <c r="D5" s="651"/>
      <c r="E5" s="651"/>
      <c r="F5" s="651"/>
    </row>
    <row r="6" spans="2:6" ht="17.25" customHeight="1" x14ac:dyDescent="0.25">
      <c r="C6" s="651"/>
      <c r="D6" s="651"/>
      <c r="E6" s="651"/>
      <c r="F6" s="651"/>
    </row>
    <row r="7" spans="2:6" ht="15.75" customHeight="1" thickBot="1" x14ac:dyDescent="0.3"/>
    <row r="8" spans="2:6" ht="21.75" customHeight="1" x14ac:dyDescent="0.25">
      <c r="B8" s="652" t="s">
        <v>99</v>
      </c>
      <c r="C8" s="653"/>
      <c r="D8" s="653"/>
      <c r="E8" s="653"/>
      <c r="F8" s="654"/>
    </row>
    <row r="9" spans="2:6" s="46" customFormat="1" ht="17.25" customHeight="1" x14ac:dyDescent="0.25">
      <c r="B9" s="48" t="s">
        <v>100</v>
      </c>
      <c r="C9" s="49" t="s">
        <v>101</v>
      </c>
      <c r="D9" s="49" t="s">
        <v>102</v>
      </c>
      <c r="E9" s="49" t="s">
        <v>103</v>
      </c>
      <c r="F9" s="50" t="s">
        <v>104</v>
      </c>
    </row>
    <row r="10" spans="2:6" ht="15.75" customHeight="1" x14ac:dyDescent="0.25">
      <c r="B10" s="656" t="s">
        <v>161</v>
      </c>
      <c r="C10" s="640" t="s">
        <v>162</v>
      </c>
      <c r="D10" s="53" t="s">
        <v>163</v>
      </c>
      <c r="E10" s="54" t="s">
        <v>165</v>
      </c>
      <c r="F10" s="55" t="s">
        <v>165</v>
      </c>
    </row>
    <row r="11" spans="2:6" ht="15.75" customHeight="1" x14ac:dyDescent="0.25">
      <c r="B11" s="657"/>
      <c r="C11" s="642"/>
      <c r="D11" s="53" t="s">
        <v>164</v>
      </c>
      <c r="E11" s="54" t="s">
        <v>166</v>
      </c>
      <c r="F11" s="55" t="s">
        <v>166</v>
      </c>
    </row>
    <row r="12" spans="2:6" ht="23.25" customHeight="1" x14ac:dyDescent="0.25">
      <c r="B12" s="56" t="s">
        <v>105</v>
      </c>
      <c r="C12" s="57" t="s">
        <v>106</v>
      </c>
      <c r="D12" s="58" t="s">
        <v>107</v>
      </c>
      <c r="E12" s="59" t="s">
        <v>108</v>
      </c>
      <c r="F12" s="60" t="s">
        <v>72</v>
      </c>
    </row>
    <row r="13" spans="2:6" ht="15" customHeight="1" x14ac:dyDescent="0.25">
      <c r="B13" s="656" t="s">
        <v>109</v>
      </c>
      <c r="C13" s="640" t="s">
        <v>110</v>
      </c>
      <c r="D13" s="53" t="s">
        <v>111</v>
      </c>
      <c r="E13" s="54" t="s">
        <v>112</v>
      </c>
      <c r="F13" s="55" t="s">
        <v>167</v>
      </c>
    </row>
    <row r="14" spans="2:6" ht="15" customHeight="1" x14ac:dyDescent="0.25">
      <c r="B14" s="658"/>
      <c r="C14" s="641"/>
      <c r="D14" s="53" t="s">
        <v>168</v>
      </c>
      <c r="E14" s="54" t="s">
        <v>169</v>
      </c>
      <c r="F14" s="55" t="s">
        <v>170</v>
      </c>
    </row>
    <row r="15" spans="2:6" ht="15" customHeight="1" x14ac:dyDescent="0.25">
      <c r="B15" s="658"/>
      <c r="C15" s="641"/>
      <c r="D15" s="53" t="s">
        <v>171</v>
      </c>
      <c r="E15" s="54" t="s">
        <v>172</v>
      </c>
      <c r="F15" s="55" t="s">
        <v>173</v>
      </c>
    </row>
    <row r="16" spans="2:6" ht="15" customHeight="1" x14ac:dyDescent="0.25">
      <c r="B16" s="657"/>
      <c r="C16" s="642"/>
      <c r="D16" s="53" t="s">
        <v>174</v>
      </c>
      <c r="E16" s="54" t="s">
        <v>175</v>
      </c>
      <c r="F16" s="55" t="s">
        <v>176</v>
      </c>
    </row>
    <row r="17" spans="2:6" ht="23.25" customHeight="1" x14ac:dyDescent="0.25">
      <c r="B17" s="56" t="s">
        <v>113</v>
      </c>
      <c r="C17" s="57" t="s">
        <v>114</v>
      </c>
      <c r="D17" s="58" t="s">
        <v>115</v>
      </c>
      <c r="E17" s="59" t="s">
        <v>116</v>
      </c>
      <c r="F17" s="60" t="s">
        <v>117</v>
      </c>
    </row>
    <row r="18" spans="2:6" ht="23.25" customHeight="1" x14ac:dyDescent="0.25">
      <c r="B18" s="51" t="s">
        <v>118</v>
      </c>
      <c r="C18" s="52" t="s">
        <v>119</v>
      </c>
      <c r="D18" s="53" t="s">
        <v>120</v>
      </c>
      <c r="E18" s="54" t="s">
        <v>121</v>
      </c>
      <c r="F18" s="55" t="s">
        <v>122</v>
      </c>
    </row>
    <row r="19" spans="2:6" ht="23.25" customHeight="1" thickBot="1" x14ac:dyDescent="0.3">
      <c r="B19" s="73" t="s">
        <v>123</v>
      </c>
      <c r="C19" s="74" t="s">
        <v>124</v>
      </c>
      <c r="D19" s="75" t="s">
        <v>125</v>
      </c>
      <c r="E19" s="76" t="s">
        <v>126</v>
      </c>
      <c r="F19" s="77" t="s">
        <v>127</v>
      </c>
    </row>
    <row r="20" spans="2:6" ht="14.4" thickBot="1" x14ac:dyDescent="0.35">
      <c r="B20" s="66"/>
      <c r="C20" s="66"/>
      <c r="D20" s="66"/>
      <c r="E20" s="66"/>
      <c r="F20" s="66"/>
    </row>
    <row r="21" spans="2:6" ht="21.75" customHeight="1" x14ac:dyDescent="0.25">
      <c r="B21" s="652" t="s">
        <v>128</v>
      </c>
      <c r="C21" s="653"/>
      <c r="D21" s="653"/>
      <c r="E21" s="653"/>
      <c r="F21" s="654"/>
    </row>
    <row r="22" spans="2:6" s="46" customFormat="1" ht="17.25" customHeight="1" x14ac:dyDescent="0.25">
      <c r="B22" s="48" t="s">
        <v>100</v>
      </c>
      <c r="C22" s="49" t="s">
        <v>101</v>
      </c>
      <c r="D22" s="49" t="s">
        <v>102</v>
      </c>
      <c r="E22" s="49" t="s">
        <v>103</v>
      </c>
      <c r="F22" s="50" t="s">
        <v>104</v>
      </c>
    </row>
    <row r="23" spans="2:6" ht="15" customHeight="1" x14ac:dyDescent="0.25">
      <c r="B23" s="656" t="s">
        <v>129</v>
      </c>
      <c r="C23" s="640" t="s">
        <v>130</v>
      </c>
      <c r="D23" s="643" t="s">
        <v>131</v>
      </c>
      <c r="E23" s="54" t="s">
        <v>177</v>
      </c>
      <c r="F23" s="55" t="s">
        <v>178</v>
      </c>
    </row>
    <row r="24" spans="2:6" ht="15" customHeight="1" x14ac:dyDescent="0.25">
      <c r="B24" s="658"/>
      <c r="C24" s="641"/>
      <c r="D24" s="644"/>
      <c r="E24" s="54" t="s">
        <v>179</v>
      </c>
      <c r="F24" s="55" t="s">
        <v>180</v>
      </c>
    </row>
    <row r="25" spans="2:6" ht="15" customHeight="1" x14ac:dyDescent="0.25">
      <c r="B25" s="657"/>
      <c r="C25" s="642"/>
      <c r="D25" s="645"/>
      <c r="E25" s="54" t="s">
        <v>181</v>
      </c>
      <c r="F25" s="55" t="s">
        <v>182</v>
      </c>
    </row>
    <row r="26" spans="2:6" ht="15" customHeight="1" x14ac:dyDescent="0.25">
      <c r="B26" s="659" t="s">
        <v>132</v>
      </c>
      <c r="C26" s="664" t="s">
        <v>133</v>
      </c>
      <c r="D26" s="646" t="s">
        <v>134</v>
      </c>
      <c r="E26" s="59" t="s">
        <v>183</v>
      </c>
      <c r="F26" s="60" t="s">
        <v>184</v>
      </c>
    </row>
    <row r="27" spans="2:6" ht="15" customHeight="1" x14ac:dyDescent="0.25">
      <c r="B27" s="660"/>
      <c r="C27" s="665"/>
      <c r="D27" s="647"/>
      <c r="E27" s="71" t="s">
        <v>185</v>
      </c>
      <c r="F27" s="72" t="s">
        <v>186</v>
      </c>
    </row>
    <row r="28" spans="2:6" ht="15" customHeight="1" x14ac:dyDescent="0.25">
      <c r="B28" s="661"/>
      <c r="C28" s="666"/>
      <c r="D28" s="648"/>
      <c r="E28" s="71" t="s">
        <v>187</v>
      </c>
      <c r="F28" s="72" t="s">
        <v>188</v>
      </c>
    </row>
    <row r="29" spans="2:6" ht="15" customHeight="1" x14ac:dyDescent="0.25">
      <c r="B29" s="656" t="s">
        <v>135</v>
      </c>
      <c r="C29" s="640" t="s">
        <v>136</v>
      </c>
      <c r="D29" s="643" t="s">
        <v>137</v>
      </c>
      <c r="E29" s="54" t="s">
        <v>189</v>
      </c>
      <c r="F29" s="55" t="s">
        <v>190</v>
      </c>
    </row>
    <row r="30" spans="2:6" ht="15" customHeight="1" x14ac:dyDescent="0.25">
      <c r="B30" s="658"/>
      <c r="C30" s="641"/>
      <c r="D30" s="644"/>
      <c r="E30" s="54" t="s">
        <v>191</v>
      </c>
      <c r="F30" s="55" t="s">
        <v>192</v>
      </c>
    </row>
    <row r="31" spans="2:6" ht="15" customHeight="1" thickBot="1" x14ac:dyDescent="0.3">
      <c r="B31" s="662"/>
      <c r="C31" s="663"/>
      <c r="D31" s="649"/>
      <c r="E31" s="64" t="s">
        <v>193</v>
      </c>
      <c r="F31" s="65" t="s">
        <v>194</v>
      </c>
    </row>
    <row r="32" spans="2:6" ht="16.2" thickBot="1" x14ac:dyDescent="0.35">
      <c r="B32" s="67"/>
      <c r="C32" s="68"/>
      <c r="D32" s="68"/>
      <c r="E32" s="69"/>
      <c r="F32" s="69"/>
    </row>
    <row r="33" spans="2:6" ht="21.75" customHeight="1" x14ac:dyDescent="0.25">
      <c r="B33" s="652" t="s">
        <v>138</v>
      </c>
      <c r="C33" s="653"/>
      <c r="D33" s="653"/>
      <c r="E33" s="653"/>
      <c r="F33" s="654"/>
    </row>
    <row r="34" spans="2:6" s="46" customFormat="1" ht="17.25" customHeight="1" x14ac:dyDescent="0.25">
      <c r="B34" s="48" t="s">
        <v>100</v>
      </c>
      <c r="C34" s="49" t="s">
        <v>101</v>
      </c>
      <c r="D34" s="49" t="s">
        <v>102</v>
      </c>
      <c r="E34" s="49" t="s">
        <v>103</v>
      </c>
      <c r="F34" s="50" t="s">
        <v>104</v>
      </c>
    </row>
    <row r="35" spans="2:6" ht="42" customHeight="1" x14ac:dyDescent="0.25">
      <c r="B35" s="51" t="s">
        <v>139</v>
      </c>
      <c r="C35" s="52" t="s">
        <v>140</v>
      </c>
      <c r="D35" s="53" t="s">
        <v>141</v>
      </c>
      <c r="E35" s="54" t="s">
        <v>148</v>
      </c>
      <c r="F35" s="55" t="s">
        <v>151</v>
      </c>
    </row>
    <row r="36" spans="2:6" ht="42" customHeight="1" x14ac:dyDescent="0.25">
      <c r="B36" s="56" t="s">
        <v>142</v>
      </c>
      <c r="C36" s="57" t="s">
        <v>143</v>
      </c>
      <c r="D36" s="58" t="s">
        <v>144</v>
      </c>
      <c r="E36" s="59" t="s">
        <v>149</v>
      </c>
      <c r="F36" s="60" t="s">
        <v>152</v>
      </c>
    </row>
    <row r="37" spans="2:6" ht="65.25" customHeight="1" thickBot="1" x14ac:dyDescent="0.3">
      <c r="B37" s="61" t="s">
        <v>145</v>
      </c>
      <c r="C37" s="62" t="s">
        <v>146</v>
      </c>
      <c r="D37" s="63" t="s">
        <v>147</v>
      </c>
      <c r="E37" s="64" t="s">
        <v>150</v>
      </c>
      <c r="F37" s="65" t="s">
        <v>153</v>
      </c>
    </row>
  </sheetData>
  <mergeCells count="20">
    <mergeCell ref="B33:F33"/>
    <mergeCell ref="B3:F3"/>
    <mergeCell ref="B2:F2"/>
    <mergeCell ref="B10:B11"/>
    <mergeCell ref="C10:C11"/>
    <mergeCell ref="B13:B16"/>
    <mergeCell ref="C13:C16"/>
    <mergeCell ref="B23:B25"/>
    <mergeCell ref="B26:B28"/>
    <mergeCell ref="B29:B31"/>
    <mergeCell ref="C29:C31"/>
    <mergeCell ref="C26:C28"/>
    <mergeCell ref="C23:C25"/>
    <mergeCell ref="D23:D25"/>
    <mergeCell ref="D26:D28"/>
    <mergeCell ref="D29:D31"/>
    <mergeCell ref="B1:F1"/>
    <mergeCell ref="C5:F6"/>
    <mergeCell ref="B8:F8"/>
    <mergeCell ref="B21:F21"/>
  </mergeCells>
  <pageMargins left="0.19685039370078741" right="0.19685039370078741" top="0.39370078740157483" bottom="0.39370078740157483" header="0" footer="0"/>
  <pageSetup scale="62" orientation="landscape"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Plantilla Notas</vt:lpstr>
      <vt:lpstr>Formulario Notas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Online2PDF.com</dc:creator>
  <cp:lastModifiedBy>ROCIO</cp:lastModifiedBy>
  <cp:lastPrinted>2021-03-09T21:17:55Z</cp:lastPrinted>
  <dcterms:created xsi:type="dcterms:W3CDTF">2017-02-28T18:38:56Z</dcterms:created>
  <dcterms:modified xsi:type="dcterms:W3CDTF">2021-03-09T21:34:59Z</dcterms:modified>
</cp:coreProperties>
</file>